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8" windowWidth="10500" windowHeight="5508"/>
  </bookViews>
  <sheets>
    <sheet name="Приложение 5" sheetId="2" r:id="rId1"/>
  </sheets>
  <definedNames>
    <definedName name="_xlnm.Print_Titles" localSheetId="0">'Приложение 5'!$4:$4</definedName>
    <definedName name="_xlnm.Print_Area" localSheetId="0">'Приложение 5'!$A$1:$E$240</definedName>
  </definedNames>
  <calcPr calcId="145621"/>
</workbook>
</file>

<file path=xl/calcChain.xml><?xml version="1.0" encoding="utf-8"?>
<calcChain xmlns="http://schemas.openxmlformats.org/spreadsheetml/2006/main">
  <c r="C71" i="2" l="1"/>
  <c r="C74" i="2"/>
  <c r="D117" i="2" l="1"/>
  <c r="D116" i="2"/>
  <c r="C128" i="2"/>
  <c r="E128" i="2"/>
  <c r="D128" i="2"/>
  <c r="E117" i="2"/>
  <c r="C117" i="2"/>
  <c r="D115" i="2"/>
  <c r="E115" i="2"/>
  <c r="C115" i="2"/>
  <c r="E116" i="2"/>
  <c r="C116" i="2"/>
  <c r="E152" i="2"/>
  <c r="D152" i="2"/>
  <c r="C152" i="2"/>
  <c r="E151" i="2"/>
  <c r="D151" i="2"/>
  <c r="C151" i="2"/>
  <c r="C182" i="2"/>
  <c r="E182" i="2"/>
  <c r="D182" i="2"/>
  <c r="C206" i="2"/>
  <c r="C202" i="2" s="1"/>
  <c r="C205" i="2"/>
  <c r="D8" i="2"/>
  <c r="E8" i="2"/>
  <c r="C8" i="2"/>
  <c r="D189" i="2"/>
  <c r="E189" i="2"/>
  <c r="C189" i="2"/>
  <c r="D202" i="2"/>
  <c r="E202" i="2"/>
  <c r="C188" i="2"/>
  <c r="E188" i="2"/>
  <c r="D188" i="2"/>
  <c r="D113" i="2" l="1"/>
  <c r="C113" i="2"/>
  <c r="E113" i="2"/>
  <c r="D235" i="2"/>
  <c r="E235" i="2"/>
  <c r="C235" i="2"/>
  <c r="D237" i="2"/>
  <c r="E237" i="2"/>
  <c r="C237" i="2"/>
  <c r="C106" i="2" l="1"/>
  <c r="C66" i="2"/>
  <c r="C38" i="2"/>
  <c r="C36" i="2"/>
  <c r="C37" i="2"/>
  <c r="D37" i="2"/>
  <c r="E37" i="2"/>
  <c r="C54" i="2"/>
  <c r="E47" i="2"/>
  <c r="D47" i="2"/>
  <c r="C47" i="2"/>
  <c r="E43" i="2"/>
  <c r="D43" i="2"/>
  <c r="C43" i="2"/>
  <c r="E39" i="2"/>
  <c r="D39" i="2"/>
  <c r="C213" i="2"/>
  <c r="E191" i="2"/>
  <c r="E190" i="2"/>
  <c r="E186" i="2" s="1"/>
  <c r="C223" i="2" l="1"/>
  <c r="E218" i="2" l="1"/>
  <c r="D218" i="2"/>
  <c r="C218" i="2"/>
  <c r="D191" i="2"/>
  <c r="C191" i="2"/>
  <c r="D190" i="2"/>
  <c r="D186" i="2" s="1"/>
  <c r="C190" i="2"/>
  <c r="C186" i="2" l="1"/>
  <c r="E213" i="2"/>
  <c r="D213" i="2"/>
  <c r="E179" i="2" l="1"/>
  <c r="D179" i="2"/>
  <c r="C179" i="2"/>
  <c r="E176" i="2"/>
  <c r="D176" i="2"/>
  <c r="C176" i="2"/>
  <c r="E125" i="2"/>
  <c r="D125" i="2"/>
  <c r="C125" i="2"/>
  <c r="E110" i="2"/>
  <c r="D110" i="2"/>
  <c r="C110" i="2"/>
  <c r="E223" i="2" l="1"/>
  <c r="D223" i="2"/>
  <c r="E230" i="2"/>
  <c r="D230" i="2"/>
  <c r="C230" i="2"/>
  <c r="C137" i="2"/>
  <c r="C83" i="2"/>
  <c r="C67" i="2"/>
  <c r="D66" i="2"/>
  <c r="E66" i="2"/>
  <c r="D68" i="2"/>
  <c r="E68" i="2"/>
  <c r="C64" i="2" l="1"/>
  <c r="C33" i="2"/>
  <c r="C68" i="2"/>
  <c r="E38" i="2"/>
  <c r="D38" i="2"/>
  <c r="D106" i="2" l="1"/>
  <c r="E106" i="2"/>
  <c r="E81" i="2" l="1"/>
  <c r="D81" i="2"/>
  <c r="C81" i="2"/>
  <c r="C31" i="2" s="1"/>
  <c r="D86" i="2"/>
  <c r="C86" i="2"/>
  <c r="E86" i="2" l="1"/>
  <c r="E82" i="2"/>
  <c r="E32" i="2" s="1"/>
  <c r="D82" i="2"/>
  <c r="D32" i="2" s="1"/>
  <c r="C82" i="2"/>
  <c r="C32" i="2" s="1"/>
  <c r="D83" i="2"/>
  <c r="C29" i="2" l="1"/>
  <c r="C79" i="2"/>
  <c r="D79" i="2"/>
  <c r="E67" i="2"/>
  <c r="E64" i="2" s="1"/>
  <c r="D67" i="2"/>
  <c r="D33" i="2" l="1"/>
  <c r="D64" i="2"/>
  <c r="E197" i="2"/>
  <c r="D197" i="2"/>
  <c r="C197" i="2"/>
  <c r="D36" i="2" l="1"/>
  <c r="D31" i="2" s="1"/>
  <c r="E36" i="2"/>
  <c r="E31" i="2" s="1"/>
  <c r="D29" i="2" l="1"/>
  <c r="D171" i="2"/>
  <c r="E171" i="2"/>
  <c r="C171" i="2"/>
  <c r="D118" i="2"/>
  <c r="C118" i="2" l="1"/>
  <c r="E137" i="2"/>
  <c r="D137" i="2"/>
  <c r="E136" i="2"/>
  <c r="D136" i="2"/>
  <c r="C136" i="2"/>
  <c r="E135" i="2"/>
  <c r="E7" i="2" s="1"/>
  <c r="D135" i="2"/>
  <c r="D7" i="2" s="1"/>
  <c r="C135" i="2"/>
  <c r="C7" i="2" s="1"/>
  <c r="D144" i="2"/>
  <c r="E144" i="2"/>
  <c r="E133" i="2" l="1"/>
  <c r="D133" i="2"/>
  <c r="C133" i="2"/>
  <c r="D227" i="2"/>
  <c r="E96" i="2" l="1"/>
  <c r="C34" i="2"/>
  <c r="D54" i="2"/>
  <c r="E54" i="2"/>
  <c r="E207" i="2" l="1"/>
  <c r="D207" i="2"/>
  <c r="C207" i="2"/>
  <c r="E210" i="2" l="1"/>
  <c r="D210" i="2"/>
  <c r="C210" i="2"/>
  <c r="C51" i="2" l="1"/>
  <c r="C144" i="2" l="1"/>
  <c r="C160" i="2"/>
  <c r="E101" i="2"/>
  <c r="D101" i="2"/>
  <c r="C101" i="2"/>
  <c r="C9" i="2" s="1"/>
  <c r="D99" i="2" l="1"/>
  <c r="E99" i="2"/>
  <c r="C99" i="2"/>
  <c r="C192" i="2"/>
  <c r="E236" i="2" l="1"/>
  <c r="E233" i="2" s="1"/>
  <c r="D236" i="2"/>
  <c r="D233" i="2" s="1"/>
  <c r="E241" i="2"/>
  <c r="D241" i="2"/>
  <c r="C241" i="2"/>
  <c r="C221" i="2"/>
  <c r="E227" i="2"/>
  <c r="C227" i="2"/>
  <c r="C224" i="2"/>
  <c r="C236" i="2" l="1"/>
  <c r="C233" i="2" s="1"/>
  <c r="E221" i="2"/>
  <c r="E21" i="2"/>
  <c r="D21" i="2"/>
  <c r="C21" i="2"/>
  <c r="E20" i="2"/>
  <c r="D20" i="2"/>
  <c r="C20" i="2"/>
  <c r="E25" i="2"/>
  <c r="D25" i="2"/>
  <c r="C25" i="2"/>
  <c r="E22" i="2"/>
  <c r="D22" i="2"/>
  <c r="C22" i="2"/>
  <c r="E17" i="2"/>
  <c r="D17" i="2"/>
  <c r="C17" i="2"/>
  <c r="E12" i="2"/>
  <c r="E11" i="2" s="1"/>
  <c r="D12" i="2"/>
  <c r="C12" i="2"/>
  <c r="E15" i="2"/>
  <c r="D15" i="2"/>
  <c r="C15" i="2"/>
  <c r="E13" i="2"/>
  <c r="D13" i="2"/>
  <c r="C13" i="2"/>
  <c r="E75" i="2"/>
  <c r="D75" i="2"/>
  <c r="C75" i="2"/>
  <c r="E72" i="2"/>
  <c r="D72" i="2"/>
  <c r="C72" i="2"/>
  <c r="D96" i="2"/>
  <c r="C96" i="2"/>
  <c r="E83" i="2"/>
  <c r="E33" i="2" s="1"/>
  <c r="E29" i="2" s="1"/>
  <c r="E94" i="2"/>
  <c r="D94" i="2"/>
  <c r="C94" i="2"/>
  <c r="E91" i="2"/>
  <c r="D91" i="2"/>
  <c r="C91" i="2"/>
  <c r="E84" i="2"/>
  <c r="D84" i="2"/>
  <c r="C84" i="2"/>
  <c r="E61" i="2"/>
  <c r="D61" i="2"/>
  <c r="C61" i="2"/>
  <c r="E57" i="2"/>
  <c r="D57" i="2"/>
  <c r="C57" i="2"/>
  <c r="E51" i="2"/>
  <c r="D51" i="2"/>
  <c r="C39" i="2"/>
  <c r="C10" i="2" l="1"/>
  <c r="C5" i="2" s="1"/>
  <c r="E79" i="2"/>
  <c r="E34" i="2"/>
  <c r="D34" i="2"/>
  <c r="C19" i="2"/>
  <c r="D19" i="2"/>
  <c r="E224" i="2"/>
  <c r="D221" i="2"/>
  <c r="E19" i="2"/>
  <c r="C11" i="2"/>
  <c r="D11" i="2"/>
  <c r="D224" i="2" l="1"/>
  <c r="E192" i="2"/>
  <c r="D192" i="2"/>
  <c r="E167" i="2"/>
  <c r="D167" i="2"/>
  <c r="C167" i="2"/>
  <c r="E163" i="2"/>
  <c r="D163" i="2"/>
  <c r="C163" i="2"/>
  <c r="E160" i="2"/>
  <c r="D160" i="2"/>
  <c r="E158" i="2"/>
  <c r="D158" i="2"/>
  <c r="C158" i="2"/>
  <c r="E156" i="2"/>
  <c r="D156" i="2"/>
  <c r="C156" i="2"/>
  <c r="E153" i="2"/>
  <c r="D153" i="2"/>
  <c r="C153" i="2"/>
  <c r="E138" i="2"/>
  <c r="D138" i="2"/>
  <c r="C138" i="2"/>
  <c r="E123" i="2"/>
  <c r="D123" i="2"/>
  <c r="C123" i="2"/>
  <c r="E118" i="2"/>
  <c r="E10" i="2"/>
  <c r="D10" i="2"/>
  <c r="E9" i="2"/>
  <c r="D9" i="2"/>
  <c r="E104" i="2"/>
  <c r="D104" i="2"/>
  <c r="C104" i="2"/>
  <c r="E102" i="2"/>
  <c r="D102" i="2"/>
  <c r="C102" i="2"/>
  <c r="E77" i="2"/>
  <c r="D77" i="2"/>
  <c r="C77" i="2"/>
  <c r="E5" i="2" l="1"/>
  <c r="D5" i="2"/>
  <c r="D149" i="2"/>
  <c r="E149" i="2"/>
  <c r="C149" i="2"/>
</calcChain>
</file>

<file path=xl/sharedStrings.xml><?xml version="1.0" encoding="utf-8"?>
<sst xmlns="http://schemas.openxmlformats.org/spreadsheetml/2006/main" count="295" uniqueCount="135">
  <si>
    <t xml:space="preserve">Всего, </t>
  </si>
  <si>
    <t>в том числе:</t>
  </si>
  <si>
    <t>федеральный бюджет</t>
  </si>
  <si>
    <t>бюджет автономного округа</t>
  </si>
  <si>
    <t>средства местного бюджета</t>
  </si>
  <si>
    <t>1.</t>
  </si>
  <si>
    <t>2.</t>
  </si>
  <si>
    <t>3.</t>
  </si>
  <si>
    <t>Выплата пособий детям-сиротам и детям, оставшимся без попечения родителей, лицам из числа детей-сирот и детей, оставшихся без попечения родителей, усыновителям, а также вознаграждений  приемным родителям, в том числе:</t>
  </si>
  <si>
    <t>4.</t>
  </si>
  <si>
    <t xml:space="preserve">в том числе: </t>
  </si>
  <si>
    <t>Развитие материально – технической базы учреждений культуры, в том числе:</t>
  </si>
  <si>
    <t>5.</t>
  </si>
  <si>
    <t>6.</t>
  </si>
  <si>
    <t>Проведение и участие в мероприятиях гражданско - патриотического направления, в том числе:</t>
  </si>
  <si>
    <t>7.</t>
  </si>
  <si>
    <t xml:space="preserve">бюджет автономного округа </t>
  </si>
  <si>
    <t>№ 
п/п</t>
  </si>
  <si>
    <t>1.1.</t>
  </si>
  <si>
    <t>2.1.</t>
  </si>
  <si>
    <t>2.3.</t>
  </si>
  <si>
    <t>3.1.</t>
  </si>
  <si>
    <t>3.2.</t>
  </si>
  <si>
    <t>4.1.</t>
  </si>
  <si>
    <t>4.2.</t>
  </si>
  <si>
    <t>5.1.</t>
  </si>
  <si>
    <t>6.1.</t>
  </si>
  <si>
    <t>6.2.</t>
  </si>
  <si>
    <t>6.3.</t>
  </si>
  <si>
    <t>7.1.</t>
  </si>
  <si>
    <t>(тыс. рублей)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</si>
  <si>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детей-сирот, детей, оставшихся без попечения родителей, в том числе:</t>
  </si>
  <si>
    <t>2.2.4.</t>
  </si>
  <si>
    <t>Приложение 5 к пояснительной записке
           к пояснительной записке</t>
  </si>
  <si>
    <t>местный бюджет</t>
  </si>
  <si>
    <t>2.1.4.</t>
  </si>
  <si>
    <t xml:space="preserve">Финансовое обеспечение мероприятий по организации питания обучающихся негосударственных общеобразовательных организаций, в том числе: </t>
  </si>
  <si>
    <t>Проведение и организация Всероссийской олимпиады школьников, в том числе:</t>
  </si>
  <si>
    <t>Формирование системы профессиональных конкурсов в целях предоставления гражданам возможностей для профессионального и карьерного роста, в том числе:</t>
  </si>
  <si>
    <t>2.4.1.</t>
  </si>
  <si>
    <t>Транспортное обеспечение образовательных учреждений, в том числе:</t>
  </si>
  <si>
    <t>2.5.4.</t>
  </si>
  <si>
    <t>2.7.</t>
  </si>
  <si>
    <t>Проектирование, строительство (реконструкция), приобретение объектов, предназначенных для размещения муниципальных образовательных организаций</t>
  </si>
  <si>
    <t>Организация сопровождения детей до места отдыха и обратно, в том числе:</t>
  </si>
  <si>
    <t>Организация деятельности по кадровому сопровождению отдыха и оздоровления детей, в том числе:</t>
  </si>
  <si>
    <t>Организация курсов повышения квалификации педагогов по теме «Детский оздоровительный отдых», в том числе:</t>
  </si>
  <si>
    <t>Организация деятельности по обеспечению безопасных условий при организации отдыха и оздоровления детей, в том числе:</t>
  </si>
  <si>
    <t>Организация деятельности лагерей с дневным пребыванием детей на базе учреждений и организаций города Югорска, в том числе:</t>
  </si>
  <si>
    <t>Оплата стоимости питания детей школьного возраста в оздоровительных лагерях с дневным пребыванием детей, в том числе:</t>
  </si>
  <si>
    <t>Обеспечение деятельности лагерей на базе образовательных учреждений, в том числе: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</si>
  <si>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в том числе:</t>
  </si>
  <si>
    <t>Поддержка общественных молодежных инициатив, волонтерского движения, в том числе:</t>
  </si>
  <si>
    <t>7.4.</t>
  </si>
  <si>
    <t>9.1.1.</t>
  </si>
  <si>
    <t>Муниципальная программа города Югорска «Развитие образования», всего</t>
  </si>
  <si>
    <t>Муниципальная программа города Югорска «Социально-экономическое развитие и муниципальное управление», всего</t>
  </si>
  <si>
    <t>Муниципальная программа города Югорска «Культурное пространство», всего</t>
  </si>
  <si>
    <t>Муниципальная программа города Югорска «Развитие физической культуры и спорта», всего</t>
  </si>
  <si>
    <t>7.5.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</si>
  <si>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в том числе:</t>
  </si>
  <si>
    <t>5.2.</t>
  </si>
  <si>
    <t>Проведение мероприятий в рамках Международной экологической акции «Спасти и сохранить» среди учащихся образовательных учреждений города Югорска, в том числе:</t>
  </si>
  <si>
    <t>Мероприятия по укреплению пожарной безопасности</t>
  </si>
  <si>
    <t>5.3.</t>
  </si>
  <si>
    <t>2026 год</t>
  </si>
  <si>
    <t>Наименование мероприятия/       направления расходов</t>
  </si>
  <si>
    <t>Организация отдыха и оздоровления детей, всего</t>
  </si>
  <si>
    <t>Развитие системы дошкольного и общего образования, всего</t>
  </si>
  <si>
    <t>Содержание и развитие дошкольных образовательных организаций, всего</t>
  </si>
  <si>
    <t>Содержание и развитие общеобразовательных организаций, всего</t>
  </si>
  <si>
    <t xml:space="preserve"> в том числе:</t>
  </si>
  <si>
    <t>Организация питания обучающихся муниципальных и негосударственных общеобразовательных организаций, всего</t>
  </si>
  <si>
    <t>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способностей, всего</t>
  </si>
  <si>
    <t>Содержание и развитие организаций дополнительного образования, всего</t>
  </si>
  <si>
    <t>Обеспечение комплексной безопасности образовательных учреждений, всего</t>
  </si>
  <si>
    <t>Содержание и развитие учреждений  культуры, всего</t>
  </si>
  <si>
    <t>в том числе</t>
  </si>
  <si>
    <t xml:space="preserve">Содержание и развитие учреждений физической культуры и спорта, всего </t>
  </si>
  <si>
    <t>Развитие материально – технической базы учреждений физической культуры и спорта, всего</t>
  </si>
  <si>
    <t>Организация, проведение и участие в мероприятиях в сфере молодежной политики, всего</t>
  </si>
  <si>
    <t>Содержание и развитие учреждений в сфере молодежной политики, всего</t>
  </si>
  <si>
    <t>Организация 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граждан, всего</t>
  </si>
  <si>
    <t xml:space="preserve">Организация временного трудоустройства несовершеннолетних в возрасте от 14 до 18 лет в свободное от учебы время и молодежных трудовых отрядов, всего  </t>
  </si>
  <si>
    <t>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лет, всего</t>
  </si>
  <si>
    <t>Предоставление субсидий молодым семьям  на улучшение жилищных условий, всего</t>
  </si>
  <si>
    <t>Субсидии частным дошкольным образовательным организациям, всего</t>
  </si>
  <si>
    <t>Субсидии частным общеобразовательным организациям, всего</t>
  </si>
  <si>
    <t>2027 год</t>
  </si>
  <si>
    <t>1.1.1.</t>
  </si>
  <si>
    <t>1.1.2.</t>
  </si>
  <si>
    <t>1.1.3.</t>
  </si>
  <si>
    <t>1.1.4.</t>
  </si>
  <si>
    <t>1.1.5.</t>
  </si>
  <si>
    <t>1.1.6.</t>
  </si>
  <si>
    <t>1.2.</t>
  </si>
  <si>
    <t>1.2.1.</t>
  </si>
  <si>
    <t>1.2.2.</t>
  </si>
  <si>
    <t>1.3.</t>
  </si>
  <si>
    <t>1.3.1.</t>
  </si>
  <si>
    <t>1.3.2.</t>
  </si>
  <si>
    <t>1.4</t>
  </si>
  <si>
    <t>Муниципальная программа города Югорска «Развитие гражданского общества», всего</t>
  </si>
  <si>
    <t>4.3.</t>
  </si>
  <si>
    <t>4.4.</t>
  </si>
  <si>
    <t>4.5.</t>
  </si>
  <si>
    <t>Муниципальная программа города Югорска «Строительство», всего</t>
  </si>
  <si>
    <t>Муниципальная программа города Югорска «Пространственное развитие и формирование комфортной городской среды», всего</t>
  </si>
  <si>
    <t>Муниципальная программа города Югорска «Государственная национальная политика и профилактика экстремизма», всего</t>
  </si>
  <si>
    <t xml:space="preserve">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всего </t>
  </si>
  <si>
    <t>Устройство и замена детских городков и спортивных площадок, всего</t>
  </si>
  <si>
    <t>1.5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</si>
  <si>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образования с учетом имеющихся у них нарушений, всего</t>
  </si>
  <si>
    <t>2.2.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</si>
  <si>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культуры с учетом имеющихся у них нарушений, всего</t>
  </si>
  <si>
    <t>4.6.</t>
  </si>
  <si>
    <t>Содействие трудоустройству лиц с инвалидностью, всего</t>
  </si>
  <si>
    <t>4.7.</t>
  </si>
  <si>
    <t>Оказание комплексной помощи и содействие трудоустройству инвалидам, детям-инвалидам в возрасте от 14 до 18 лет, на оборудованные (оснащенные) рабочие места, всего</t>
  </si>
  <si>
    <t>5.4.</t>
  </si>
  <si>
    <t>Приобретение жилых помещений, всего</t>
  </si>
  <si>
    <t>5.5.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</si>
  <si>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частных и муниципальных образовательных организациях, осуществляющих образовательную деятельность по реализации образовательной программы дошкольного образования, всего</t>
  </si>
  <si>
    <t>Проведение мероприятий с целью укрепления единства российской нации, формирования общероссийской гражданской идентичности, этнокультурного развития народов России, профилактики экстремистских проявлений, укрепления гражданского единства, всего</t>
  </si>
  <si>
    <t>Информация об объемах бюджетных ассигнований, 
направляемых на поддержку семьи и детей, 
предусмотренных в проекте бюджета города Югорска 
на 2026 год и на плановый период 2027 и 2028 годов</t>
  </si>
  <si>
    <t>2028 год</t>
  </si>
  <si>
    <t>Проведение мероприятий экологической направленности, всего</t>
  </si>
  <si>
    <t>Обеспечение жильем граждан из числа коренных малочисленных народов Ханты-Мансийского автономного округа - Югры, всего</t>
  </si>
  <si>
    <t>фонд развития территорий</t>
  </si>
  <si>
    <t>4.8.</t>
  </si>
  <si>
    <t>Организация деятельности молодежных трудовых отрядов, всего</t>
  </si>
  <si>
    <t>Техническое оснащение муниципальных музеев, всего</t>
  </si>
  <si>
    <t>Текущий ремонт образовательных организаций, всего</t>
  </si>
  <si>
    <t xml:space="preserve">Устранение предписаний надзорных органов и укрепление пожарной безопасности образовательных учреждений, всего </t>
  </si>
  <si>
    <t>Организация, проведение и участие в мероприятиях в сфере образования, новогодние подарки для одаренных детей, поддержка обучающихся, получающих среднее профессиональное или высшее образование по очной форме обучения по направлению подготовки «Образование и педагогика», поступивших на целевое обучение,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</si>
</sst>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16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3" fillId="2" borderId="0" xfId="0" applyFont="1" applyFill="1"/>
    <xf numFmtId="164" fontId="5" fillId="2" borderId="1" xfId="1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14" fontId="7" fillId="2" borderId="3" xfId="0" applyNumberFormat="1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left" vertical="center" wrapText="1"/>
    </xf>
    <xf numFmtId="164" fontId="5" fillId="2" borderId="5" xfId="0" applyNumberFormat="1" applyFont="1" applyFill="1" applyBorder="1" applyAlignment="1">
      <alignment horizontal="right" wrapText="1"/>
    </xf>
    <xf numFmtId="0" fontId="9" fillId="0" borderId="0" xfId="0" applyFont="1" applyFill="1"/>
    <xf numFmtId="0" fontId="1" fillId="2" borderId="0" xfId="0" applyFont="1" applyFill="1"/>
    <xf numFmtId="164" fontId="7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 shrinkToFi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center"/>
    </xf>
    <xf numFmtId="164" fontId="5" fillId="2" borderId="4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" fontId="5" fillId="2" borderId="3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5" fillId="2" borderId="3" xfId="0" applyNumberFormat="1" applyFont="1" applyFill="1" applyBorder="1" applyAlignment="1">
      <alignment vertical="center" wrapText="1"/>
    </xf>
    <xf numFmtId="16" fontId="5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14" fontId="5" fillId="2" borderId="2" xfId="0" applyNumberFormat="1" applyFont="1" applyFill="1" applyBorder="1" applyAlignment="1">
      <alignment horizontal="left" vertical="center" wrapText="1"/>
    </xf>
    <xf numFmtId="14" fontId="5" fillId="2" borderId="3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" fontId="5" fillId="2" borderId="4" xfId="0" applyNumberFormat="1" applyFont="1" applyFill="1" applyBorder="1" applyAlignment="1">
      <alignment horizontal="center" vertical="center" wrapText="1"/>
    </xf>
    <xf numFmtId="16" fontId="5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horizontal="center" wrapText="1"/>
    </xf>
    <xf numFmtId="16" fontId="5" fillId="2" borderId="6" xfId="0" applyNumberFormat="1" applyFont="1" applyFill="1" applyBorder="1" applyAlignment="1">
      <alignment horizontal="center" vertical="center" wrapText="1"/>
    </xf>
    <xf numFmtId="16" fontId="5" fillId="2" borderId="8" xfId="0" applyNumberFormat="1" applyFont="1" applyFill="1" applyBorder="1" applyAlignment="1">
      <alignment horizontal="center" vertical="center" wrapText="1"/>
    </xf>
    <xf numFmtId="16" fontId="5" fillId="2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 wrapText="1"/>
    </xf>
    <xf numFmtId="164" fontId="7" fillId="2" borderId="4" xfId="0" applyNumberFormat="1" applyFont="1" applyFill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 wrapText="1"/>
    </xf>
    <xf numFmtId="14" fontId="7" fillId="2" borderId="4" xfId="0" applyNumberFormat="1" applyFont="1" applyFill="1" applyBorder="1" applyAlignment="1">
      <alignment horizontal="center" vertical="center" wrapText="1"/>
    </xf>
    <xf numFmtId="14" fontId="7" fillId="2" borderId="5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16" fontId="5" fillId="2" borderId="2" xfId="0" applyNumberFormat="1" applyFont="1" applyFill="1" applyBorder="1" applyAlignment="1">
      <alignment horizontal="left" vertical="center" wrapText="1"/>
    </xf>
    <xf numFmtId="16" fontId="5" fillId="2" borderId="3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2"/>
  <sheetViews>
    <sheetView tabSelected="1" view="pageBreakPreview" topLeftCell="A224" zoomScale="90" zoomScaleNormal="85" zoomScaleSheetLayoutView="90" workbookViewId="0">
      <selection activeCell="I86" sqref="I86"/>
    </sheetView>
  </sheetViews>
  <sheetFormatPr defaultColWidth="8.88671875" defaultRowHeight="15.6" x14ac:dyDescent="0.3"/>
  <cols>
    <col min="1" max="1" width="11" style="30" bestFit="1" customWidth="1"/>
    <col min="2" max="2" width="43.33203125" style="10" customWidth="1"/>
    <col min="3" max="5" width="13.6640625" style="10" customWidth="1"/>
    <col min="6" max="8" width="13.88671875" style="1" customWidth="1"/>
    <col min="9" max="9" width="11.5546875" style="1" customWidth="1"/>
    <col min="10" max="16384" width="8.88671875" style="1"/>
  </cols>
  <sheetData>
    <row r="1" spans="1:10" ht="16.8" x14ac:dyDescent="0.3">
      <c r="A1" s="69" t="s">
        <v>33</v>
      </c>
      <c r="B1" s="70"/>
      <c r="C1" s="70"/>
      <c r="D1" s="70"/>
      <c r="E1" s="70"/>
    </row>
    <row r="2" spans="1:10" ht="91.8" customHeight="1" x14ac:dyDescent="0.3">
      <c r="A2" s="71" t="s">
        <v>124</v>
      </c>
      <c r="B2" s="72"/>
      <c r="C2" s="72"/>
      <c r="D2" s="72"/>
      <c r="E2" s="72"/>
    </row>
    <row r="3" spans="1:10" ht="24.6" customHeight="1" x14ac:dyDescent="0.3">
      <c r="A3" s="73" t="s">
        <v>30</v>
      </c>
      <c r="B3" s="73"/>
      <c r="C3" s="73"/>
      <c r="D3" s="73"/>
      <c r="E3" s="73"/>
    </row>
    <row r="4" spans="1:10" ht="31.2" x14ac:dyDescent="0.3">
      <c r="A4" s="36" t="s">
        <v>17</v>
      </c>
      <c r="B4" s="36" t="s">
        <v>66</v>
      </c>
      <c r="C4" s="36" t="s">
        <v>65</v>
      </c>
      <c r="D4" s="36" t="s">
        <v>88</v>
      </c>
      <c r="E4" s="36" t="s">
        <v>125</v>
      </c>
    </row>
    <row r="5" spans="1:10" x14ac:dyDescent="0.3">
      <c r="A5" s="40" t="s">
        <v>0</v>
      </c>
      <c r="B5" s="40"/>
      <c r="C5" s="49">
        <f>SUM(C7:C10)</f>
        <v>3633705.2</v>
      </c>
      <c r="D5" s="49">
        <f>SUM(D7:D10)</f>
        <v>3211236.5999999996</v>
      </c>
      <c r="E5" s="49">
        <f>SUM(E7:E10)</f>
        <v>3184449.0999999996</v>
      </c>
    </row>
    <row r="6" spans="1:10" x14ac:dyDescent="0.3">
      <c r="A6" s="40" t="s">
        <v>1</v>
      </c>
      <c r="B6" s="40"/>
      <c r="C6" s="49"/>
      <c r="D6" s="49"/>
      <c r="E6" s="49"/>
      <c r="F6" s="2"/>
      <c r="G6" s="2"/>
      <c r="H6" s="2"/>
    </row>
    <row r="7" spans="1:10" x14ac:dyDescent="0.3">
      <c r="A7" s="40" t="s">
        <v>2</v>
      </c>
      <c r="B7" s="40"/>
      <c r="C7" s="6">
        <f>C188+C135+C115+C31</f>
        <v>11868.6</v>
      </c>
      <c r="D7" s="6">
        <f>D188+D135+D115+D31</f>
        <v>17539.599999999999</v>
      </c>
      <c r="E7" s="6">
        <f>E188+E135+E115+E31</f>
        <v>7681.7000000000007</v>
      </c>
      <c r="F7" s="2"/>
      <c r="G7" s="2"/>
      <c r="H7" s="2"/>
      <c r="I7" s="2"/>
      <c r="J7" s="2"/>
    </row>
    <row r="8" spans="1:10" x14ac:dyDescent="0.3">
      <c r="A8" s="67" t="s">
        <v>128</v>
      </c>
      <c r="B8" s="68"/>
      <c r="C8" s="6">
        <f>C189</f>
        <v>47682.3</v>
      </c>
      <c r="D8" s="6">
        <f t="shared" ref="D8:E8" si="0">D189</f>
        <v>0</v>
      </c>
      <c r="E8" s="6">
        <f t="shared" si="0"/>
        <v>0</v>
      </c>
      <c r="F8" s="2"/>
      <c r="G8" s="2"/>
      <c r="H8" s="2"/>
      <c r="I8" s="2"/>
      <c r="J8" s="2"/>
    </row>
    <row r="9" spans="1:10" x14ac:dyDescent="0.3">
      <c r="A9" s="40" t="s">
        <v>3</v>
      </c>
      <c r="B9" s="40"/>
      <c r="C9" s="6">
        <f>C32+C101+C116+C136+C151+C190+C235</f>
        <v>2368401.6</v>
      </c>
      <c r="D9" s="6">
        <f>D32+D101+D116+D136+D151+D190+D235</f>
        <v>2027224.1999999997</v>
      </c>
      <c r="E9" s="6">
        <f>E32+E101+E116+E136+E151+E190+E235</f>
        <v>2011896.3999999997</v>
      </c>
      <c r="F9" s="2"/>
      <c r="G9" s="2"/>
      <c r="H9" s="2"/>
      <c r="I9" s="2"/>
      <c r="J9" s="2"/>
    </row>
    <row r="10" spans="1:10" x14ac:dyDescent="0.3">
      <c r="A10" s="40" t="s">
        <v>34</v>
      </c>
      <c r="B10" s="40"/>
      <c r="C10" s="6">
        <f>C33+C117+C137+C152+C191+C223+C236</f>
        <v>1205752.7</v>
      </c>
      <c r="D10" s="6">
        <f>D33+D117+D137+D152+D191+D223+D236</f>
        <v>1166472.8</v>
      </c>
      <c r="E10" s="6">
        <f>E33+E117+E137+E152+E191+E223+E236</f>
        <v>1164871</v>
      </c>
      <c r="F10" s="2"/>
      <c r="G10" s="2"/>
      <c r="H10" s="2"/>
    </row>
    <row r="11" spans="1:10" ht="46.8" hidden="1" x14ac:dyDescent="0.3">
      <c r="A11" s="31"/>
      <c r="B11" s="31" t="s">
        <v>45</v>
      </c>
      <c r="C11" s="6">
        <f>C12</f>
        <v>170</v>
      </c>
      <c r="D11" s="6">
        <f t="shared" ref="D11:E11" si="1">D12</f>
        <v>170</v>
      </c>
      <c r="E11" s="6">
        <f t="shared" si="1"/>
        <v>170</v>
      </c>
      <c r="F11" s="2"/>
      <c r="G11" s="2"/>
      <c r="H11" s="2"/>
    </row>
    <row r="12" spans="1:10" hidden="1" x14ac:dyDescent="0.3">
      <c r="A12" s="40" t="s">
        <v>34</v>
      </c>
      <c r="B12" s="40"/>
      <c r="C12" s="6">
        <f>C14+C16</f>
        <v>170</v>
      </c>
      <c r="D12" s="6">
        <f t="shared" ref="D12:E12" si="2">D14+D16</f>
        <v>170</v>
      </c>
      <c r="E12" s="6">
        <f t="shared" si="2"/>
        <v>170</v>
      </c>
      <c r="F12" s="2"/>
      <c r="G12" s="2"/>
      <c r="H12" s="2"/>
    </row>
    <row r="13" spans="1:10" ht="31.2" hidden="1" x14ac:dyDescent="0.3">
      <c r="A13" s="31"/>
      <c r="B13" s="8" t="s">
        <v>44</v>
      </c>
      <c r="C13" s="18">
        <f>C14</f>
        <v>70</v>
      </c>
      <c r="D13" s="18">
        <f t="shared" ref="D13:E13" si="3">D14</f>
        <v>70</v>
      </c>
      <c r="E13" s="18">
        <f t="shared" si="3"/>
        <v>70</v>
      </c>
      <c r="F13" s="2"/>
      <c r="G13" s="2"/>
      <c r="H13" s="2"/>
    </row>
    <row r="14" spans="1:10" hidden="1" x14ac:dyDescent="0.3">
      <c r="A14" s="40" t="s">
        <v>34</v>
      </c>
      <c r="B14" s="40"/>
      <c r="C14" s="6">
        <v>70</v>
      </c>
      <c r="D14" s="6">
        <v>70</v>
      </c>
      <c r="E14" s="6">
        <v>70</v>
      </c>
    </row>
    <row r="15" spans="1:10" ht="49.2" hidden="1" customHeight="1" x14ac:dyDescent="0.3">
      <c r="A15" s="31"/>
      <c r="B15" s="8" t="s">
        <v>46</v>
      </c>
      <c r="C15" s="18">
        <f>C16</f>
        <v>100</v>
      </c>
      <c r="D15" s="18">
        <f t="shared" ref="D15:E15" si="4">D16</f>
        <v>100</v>
      </c>
      <c r="E15" s="18">
        <f t="shared" si="4"/>
        <v>100</v>
      </c>
    </row>
    <row r="16" spans="1:10" hidden="1" x14ac:dyDescent="0.3">
      <c r="A16" s="40" t="s">
        <v>34</v>
      </c>
      <c r="B16" s="40"/>
      <c r="C16" s="6">
        <v>100</v>
      </c>
      <c r="D16" s="6">
        <v>100</v>
      </c>
      <c r="E16" s="6">
        <v>100</v>
      </c>
    </row>
    <row r="17" spans="1:9" ht="48" hidden="1" customHeight="1" x14ac:dyDescent="0.3">
      <c r="A17" s="31"/>
      <c r="B17" s="31" t="s">
        <v>47</v>
      </c>
      <c r="C17" s="6">
        <f>C18</f>
        <v>487</v>
      </c>
      <c r="D17" s="6">
        <f t="shared" ref="D17:E17" si="5">D18</f>
        <v>468.7</v>
      </c>
      <c r="E17" s="6">
        <f t="shared" si="5"/>
        <v>468.7</v>
      </c>
    </row>
    <row r="18" spans="1:9" hidden="1" x14ac:dyDescent="0.3">
      <c r="A18" s="40" t="s">
        <v>34</v>
      </c>
      <c r="B18" s="40"/>
      <c r="C18" s="6">
        <v>487</v>
      </c>
      <c r="D18" s="6">
        <v>468.7</v>
      </c>
      <c r="E18" s="6">
        <v>468.7</v>
      </c>
    </row>
    <row r="19" spans="1:9" ht="60.6" hidden="1" customHeight="1" x14ac:dyDescent="0.3">
      <c r="A19" s="31"/>
      <c r="B19" s="31" t="s">
        <v>48</v>
      </c>
      <c r="C19" s="6">
        <f>C20+C21</f>
        <v>6024</v>
      </c>
      <c r="D19" s="6">
        <f t="shared" ref="D19:E19" si="6">D20+D21</f>
        <v>6024</v>
      </c>
      <c r="E19" s="6">
        <f t="shared" si="6"/>
        <v>6024</v>
      </c>
    </row>
    <row r="20" spans="1:9" hidden="1" x14ac:dyDescent="0.3">
      <c r="A20" s="40" t="s">
        <v>3</v>
      </c>
      <c r="B20" s="40"/>
      <c r="C20" s="6">
        <f>C23</f>
        <v>4466.8999999999996</v>
      </c>
      <c r="D20" s="6">
        <f t="shared" ref="D20:E20" si="7">D23</f>
        <v>4466.8999999999996</v>
      </c>
      <c r="E20" s="6">
        <f t="shared" si="7"/>
        <v>4466.8999999999996</v>
      </c>
    </row>
    <row r="21" spans="1:9" hidden="1" x14ac:dyDescent="0.3">
      <c r="A21" s="40" t="s">
        <v>34</v>
      </c>
      <c r="B21" s="40"/>
      <c r="C21" s="6">
        <f>C24+C26</f>
        <v>1557.1</v>
      </c>
      <c r="D21" s="6">
        <f t="shared" ref="D21:E21" si="8">D24+D26</f>
        <v>1557.1</v>
      </c>
      <c r="E21" s="6">
        <f t="shared" si="8"/>
        <v>1557.1</v>
      </c>
    </row>
    <row r="22" spans="1:9" ht="62.4" hidden="1" x14ac:dyDescent="0.3">
      <c r="A22" s="31"/>
      <c r="B22" s="8" t="s">
        <v>49</v>
      </c>
      <c r="C22" s="18">
        <f>C24+C23</f>
        <v>5803.4</v>
      </c>
      <c r="D22" s="18">
        <f t="shared" ref="D22:E22" si="9">D24+D23</f>
        <v>5803.4</v>
      </c>
      <c r="E22" s="18">
        <f t="shared" si="9"/>
        <v>5803.4</v>
      </c>
    </row>
    <row r="23" spans="1:9" hidden="1" x14ac:dyDescent="0.3">
      <c r="A23" s="40" t="s">
        <v>3</v>
      </c>
      <c r="B23" s="40"/>
      <c r="C23" s="6">
        <v>4466.8999999999996</v>
      </c>
      <c r="D23" s="6">
        <v>4466.8999999999996</v>
      </c>
      <c r="E23" s="6">
        <v>4466.8999999999996</v>
      </c>
    </row>
    <row r="24" spans="1:9" hidden="1" x14ac:dyDescent="0.3">
      <c r="A24" s="40" t="s">
        <v>34</v>
      </c>
      <c r="B24" s="40"/>
      <c r="C24" s="6">
        <v>1336.5</v>
      </c>
      <c r="D24" s="6">
        <v>1336.5</v>
      </c>
      <c r="E24" s="6">
        <v>1336.5</v>
      </c>
    </row>
    <row r="25" spans="1:9" ht="46.8" hidden="1" x14ac:dyDescent="0.3">
      <c r="A25" s="31"/>
      <c r="B25" s="8" t="s">
        <v>50</v>
      </c>
      <c r="C25" s="18">
        <f>C26</f>
        <v>220.6</v>
      </c>
      <c r="D25" s="18">
        <f t="shared" ref="D25:E25" si="10">D26</f>
        <v>220.6</v>
      </c>
      <c r="E25" s="18">
        <f t="shared" si="10"/>
        <v>220.6</v>
      </c>
    </row>
    <row r="26" spans="1:9" hidden="1" x14ac:dyDescent="0.3">
      <c r="A26" s="40" t="s">
        <v>34</v>
      </c>
      <c r="B26" s="40"/>
      <c r="C26" s="6">
        <v>220.6</v>
      </c>
      <c r="D26" s="6">
        <v>220.6</v>
      </c>
      <c r="E26" s="6">
        <v>220.6</v>
      </c>
    </row>
    <row r="27" spans="1:9" hidden="1" x14ac:dyDescent="0.3">
      <c r="A27" s="31"/>
      <c r="B27" s="31"/>
      <c r="C27" s="6"/>
      <c r="D27" s="6"/>
      <c r="E27" s="6"/>
    </row>
    <row r="28" spans="1:9" hidden="1" x14ac:dyDescent="0.3">
      <c r="A28" s="31"/>
      <c r="B28" s="31"/>
      <c r="C28" s="6"/>
      <c r="D28" s="6"/>
      <c r="E28" s="6"/>
    </row>
    <row r="29" spans="1:9" ht="31.95" customHeight="1" x14ac:dyDescent="0.3">
      <c r="A29" s="56" t="s">
        <v>5</v>
      </c>
      <c r="B29" s="7" t="s">
        <v>55</v>
      </c>
      <c r="C29" s="49">
        <f>SUM(C31:C33)</f>
        <v>2287330.6999999997</v>
      </c>
      <c r="D29" s="49">
        <f>SUM(D31:D33)</f>
        <v>2262859.5</v>
      </c>
      <c r="E29" s="49">
        <f>SUM(E31:E33)</f>
        <v>2260250.9999999995</v>
      </c>
    </row>
    <row r="30" spans="1:9" x14ac:dyDescent="0.3">
      <c r="A30" s="56"/>
      <c r="B30" s="31" t="s">
        <v>1</v>
      </c>
      <c r="C30" s="49"/>
      <c r="D30" s="49"/>
      <c r="E30" s="49"/>
      <c r="F30" s="2"/>
      <c r="G30" s="2"/>
      <c r="H30" s="2"/>
      <c r="I30" s="2"/>
    </row>
    <row r="31" spans="1:9" x14ac:dyDescent="0.3">
      <c r="A31" s="43" t="s">
        <v>2</v>
      </c>
      <c r="B31" s="44"/>
      <c r="C31" s="6">
        <f>C36+C81</f>
        <v>9684.1</v>
      </c>
      <c r="D31" s="6">
        <f>D36+D81</f>
        <v>6843.6</v>
      </c>
      <c r="E31" s="6">
        <f>E36+E81</f>
        <v>5841.1</v>
      </c>
    </row>
    <row r="32" spans="1:9" x14ac:dyDescent="0.3">
      <c r="A32" s="40" t="s">
        <v>3</v>
      </c>
      <c r="B32" s="40"/>
      <c r="C32" s="6">
        <f>C37+C82+C108+C66</f>
        <v>1884222.9999999998</v>
      </c>
      <c r="D32" s="6">
        <f>D37+D82+D108+D66</f>
        <v>1867600.1999999997</v>
      </c>
      <c r="E32" s="6">
        <f>E37+E97+E82+E108+E66</f>
        <v>1866161.0999999996</v>
      </c>
    </row>
    <row r="33" spans="1:5" x14ac:dyDescent="0.3">
      <c r="A33" s="40" t="s">
        <v>34</v>
      </c>
      <c r="B33" s="40"/>
      <c r="C33" s="6">
        <f>C38+C67+C78+C83+C98+C109+C112</f>
        <v>393423.60000000003</v>
      </c>
      <c r="D33" s="6">
        <f>D38+D67+D78+D83+D98+D109+D112</f>
        <v>388415.7</v>
      </c>
      <c r="E33" s="6">
        <f>E38+E67+E78+E83+E98+E109+E112</f>
        <v>388248.8</v>
      </c>
    </row>
    <row r="34" spans="1:5" ht="36" customHeight="1" x14ac:dyDescent="0.3">
      <c r="A34" s="47" t="s">
        <v>18</v>
      </c>
      <c r="B34" s="31" t="s">
        <v>68</v>
      </c>
      <c r="C34" s="41">
        <f>C38+C37+C36</f>
        <v>2215876.6999999997</v>
      </c>
      <c r="D34" s="41">
        <f>D38+D37+D36</f>
        <v>2196362.7999999998</v>
      </c>
      <c r="E34" s="41">
        <f>E38+E37+E36</f>
        <v>2193754.2999999998</v>
      </c>
    </row>
    <row r="35" spans="1:5" ht="14.4" customHeight="1" x14ac:dyDescent="0.3">
      <c r="A35" s="48"/>
      <c r="B35" s="31" t="s">
        <v>1</v>
      </c>
      <c r="C35" s="42"/>
      <c r="D35" s="42"/>
      <c r="E35" s="42"/>
    </row>
    <row r="36" spans="1:5" ht="19.2" customHeight="1" x14ac:dyDescent="0.3">
      <c r="A36" s="43" t="s">
        <v>2</v>
      </c>
      <c r="B36" s="44"/>
      <c r="C36" s="6">
        <f>C49</f>
        <v>9684.1</v>
      </c>
      <c r="D36" s="6">
        <f t="shared" ref="D36:E36" si="11">D49</f>
        <v>6843.6</v>
      </c>
      <c r="E36" s="6">
        <f t="shared" si="11"/>
        <v>5841.1</v>
      </c>
    </row>
    <row r="37" spans="1:5" ht="18" customHeight="1" x14ac:dyDescent="0.3">
      <c r="A37" s="43" t="s">
        <v>3</v>
      </c>
      <c r="B37" s="44"/>
      <c r="C37" s="6">
        <f>C41+C45+C56+C59+C63+C50+C52</f>
        <v>1847982.9999999998</v>
      </c>
      <c r="D37" s="6">
        <f t="shared" ref="D37:E37" si="12">D41+D45+D56+D59+D63+D50+D52</f>
        <v>1831345.7999999998</v>
      </c>
      <c r="E37" s="6">
        <f t="shared" si="12"/>
        <v>1829906.6999999997</v>
      </c>
    </row>
    <row r="38" spans="1:5" x14ac:dyDescent="0.3">
      <c r="A38" s="40" t="s">
        <v>34</v>
      </c>
      <c r="B38" s="40"/>
      <c r="C38" s="6">
        <f>C42+C46+C60+C53</f>
        <v>358209.60000000003</v>
      </c>
      <c r="D38" s="6">
        <f>D42+D46+D60+D53</f>
        <v>358173.4</v>
      </c>
      <c r="E38" s="6">
        <f>E42+E46+E60+E53</f>
        <v>358006.5</v>
      </c>
    </row>
    <row r="39" spans="1:5" ht="39.6" customHeight="1" x14ac:dyDescent="0.3">
      <c r="A39" s="61" t="s">
        <v>89</v>
      </c>
      <c r="B39" s="8" t="s">
        <v>69</v>
      </c>
      <c r="C39" s="59">
        <f>C42+C41</f>
        <v>935874.5</v>
      </c>
      <c r="D39" s="59">
        <f>D42+D41</f>
        <v>942475.6</v>
      </c>
      <c r="E39" s="59">
        <f>E42+E41</f>
        <v>942475.6</v>
      </c>
    </row>
    <row r="40" spans="1:5" ht="14.4" customHeight="1" x14ac:dyDescent="0.3">
      <c r="A40" s="62"/>
      <c r="B40" s="8" t="s">
        <v>1</v>
      </c>
      <c r="C40" s="60"/>
      <c r="D40" s="60"/>
      <c r="E40" s="60"/>
    </row>
    <row r="41" spans="1:5" ht="16.2" customHeight="1" x14ac:dyDescent="0.3">
      <c r="A41" s="43" t="s">
        <v>3</v>
      </c>
      <c r="B41" s="44"/>
      <c r="C41" s="19">
        <v>694847.1</v>
      </c>
      <c r="D41" s="19">
        <v>701448.2</v>
      </c>
      <c r="E41" s="19">
        <v>701448.2</v>
      </c>
    </row>
    <row r="42" spans="1:5" x14ac:dyDescent="0.3">
      <c r="A42" s="40" t="s">
        <v>34</v>
      </c>
      <c r="B42" s="40"/>
      <c r="C42" s="20">
        <v>241027.4</v>
      </c>
      <c r="D42" s="20">
        <v>241027.4</v>
      </c>
      <c r="E42" s="20">
        <v>241027.4</v>
      </c>
    </row>
    <row r="43" spans="1:5" ht="31.2" x14ac:dyDescent="0.3">
      <c r="A43" s="65" t="s">
        <v>90</v>
      </c>
      <c r="B43" s="12" t="s">
        <v>70</v>
      </c>
      <c r="C43" s="59">
        <f>C46+C45</f>
        <v>1024515</v>
      </c>
      <c r="D43" s="59">
        <f>D46+D45</f>
        <v>1032873</v>
      </c>
      <c r="E43" s="59">
        <f>E46+E45</f>
        <v>1032873</v>
      </c>
    </row>
    <row r="44" spans="1:5" x14ac:dyDescent="0.3">
      <c r="A44" s="65"/>
      <c r="B44" s="12" t="s">
        <v>71</v>
      </c>
      <c r="C44" s="60"/>
      <c r="D44" s="60"/>
      <c r="E44" s="60"/>
    </row>
    <row r="45" spans="1:5" x14ac:dyDescent="0.3">
      <c r="A45" s="43" t="s">
        <v>3</v>
      </c>
      <c r="B45" s="44"/>
      <c r="C45" s="6">
        <v>932250.7</v>
      </c>
      <c r="D45" s="6">
        <v>941108.7</v>
      </c>
      <c r="E45" s="6">
        <v>941108.7</v>
      </c>
    </row>
    <row r="46" spans="1:5" x14ac:dyDescent="0.3">
      <c r="A46" s="40" t="s">
        <v>34</v>
      </c>
      <c r="B46" s="40"/>
      <c r="C46" s="6">
        <v>92264.3</v>
      </c>
      <c r="D46" s="6">
        <v>91764.3</v>
      </c>
      <c r="E46" s="6">
        <v>91764.3</v>
      </c>
    </row>
    <row r="47" spans="1:5" s="16" customFormat="1" ht="46.8" x14ac:dyDescent="0.3">
      <c r="A47" s="65" t="s">
        <v>91</v>
      </c>
      <c r="B47" s="12" t="s">
        <v>72</v>
      </c>
      <c r="C47" s="59">
        <f>C50+C53+C49</f>
        <v>145031.9</v>
      </c>
      <c r="D47" s="59">
        <f>D50+D53+D49</f>
        <v>109868.3</v>
      </c>
      <c r="E47" s="59">
        <f>E50+E53+E49</f>
        <v>107259.8</v>
      </c>
    </row>
    <row r="48" spans="1:5" s="16" customFormat="1" x14ac:dyDescent="0.3">
      <c r="A48" s="65"/>
      <c r="B48" s="12" t="s">
        <v>1</v>
      </c>
      <c r="C48" s="60"/>
      <c r="D48" s="60"/>
      <c r="E48" s="60"/>
    </row>
    <row r="49" spans="1:5" x14ac:dyDescent="0.3">
      <c r="A49" s="43" t="s">
        <v>2</v>
      </c>
      <c r="B49" s="44"/>
      <c r="C49" s="6">
        <v>9684.1</v>
      </c>
      <c r="D49" s="6">
        <v>6843.6</v>
      </c>
      <c r="E49" s="6">
        <v>5841.1</v>
      </c>
    </row>
    <row r="50" spans="1:5" ht="15.6" customHeight="1" x14ac:dyDescent="0.3">
      <c r="A50" s="43" t="s">
        <v>3</v>
      </c>
      <c r="B50" s="44"/>
      <c r="C50" s="6">
        <v>113129.9</v>
      </c>
      <c r="D50" s="6">
        <v>80343</v>
      </c>
      <c r="E50" s="6">
        <v>78903.899999999994</v>
      </c>
    </row>
    <row r="51" spans="1:5" ht="63.6" hidden="1" customHeight="1" x14ac:dyDescent="0.3">
      <c r="A51" s="34" t="s">
        <v>35</v>
      </c>
      <c r="B51" s="13" t="s">
        <v>36</v>
      </c>
      <c r="C51" s="21">
        <f>C52</f>
        <v>0</v>
      </c>
      <c r="D51" s="21">
        <f t="shared" ref="D51:E51" si="13">D52</f>
        <v>0</v>
      </c>
      <c r="E51" s="21">
        <f t="shared" si="13"/>
        <v>0</v>
      </c>
    </row>
    <row r="52" spans="1:5" ht="15.6" hidden="1" customHeight="1" x14ac:dyDescent="0.3">
      <c r="A52" s="43" t="s">
        <v>3</v>
      </c>
      <c r="B52" s="44"/>
      <c r="C52" s="6">
        <v>0</v>
      </c>
      <c r="D52" s="6">
        <v>0</v>
      </c>
      <c r="E52" s="6">
        <v>0</v>
      </c>
    </row>
    <row r="53" spans="1:5" ht="15.6" customHeight="1" x14ac:dyDescent="0.3">
      <c r="A53" s="40" t="s">
        <v>34</v>
      </c>
      <c r="B53" s="40"/>
      <c r="C53" s="6">
        <v>22217.9</v>
      </c>
      <c r="D53" s="6">
        <v>22681.7</v>
      </c>
      <c r="E53" s="6">
        <v>22514.799999999999</v>
      </c>
    </row>
    <row r="54" spans="1:5" ht="34.799999999999997" customHeight="1" x14ac:dyDescent="0.3">
      <c r="A54" s="61" t="s">
        <v>92</v>
      </c>
      <c r="B54" s="13" t="s">
        <v>86</v>
      </c>
      <c r="C54" s="59">
        <f>C56</f>
        <v>29806.1</v>
      </c>
      <c r="D54" s="59">
        <f t="shared" ref="D54:E54" si="14">D56</f>
        <v>30089.3</v>
      </c>
      <c r="E54" s="59">
        <f t="shared" si="14"/>
        <v>30089.3</v>
      </c>
    </row>
    <row r="55" spans="1:5" ht="16.8" customHeight="1" x14ac:dyDescent="0.3">
      <c r="A55" s="62"/>
      <c r="B55" s="14" t="s">
        <v>10</v>
      </c>
      <c r="C55" s="60"/>
      <c r="D55" s="60"/>
      <c r="E55" s="60"/>
    </row>
    <row r="56" spans="1:5" ht="15.6" customHeight="1" x14ac:dyDescent="0.3">
      <c r="A56" s="43" t="s">
        <v>3</v>
      </c>
      <c r="B56" s="44"/>
      <c r="C56" s="6">
        <v>29806.1</v>
      </c>
      <c r="D56" s="6">
        <v>30089.3</v>
      </c>
      <c r="E56" s="6">
        <v>30089.3</v>
      </c>
    </row>
    <row r="57" spans="1:5" ht="34.200000000000003" customHeight="1" x14ac:dyDescent="0.3">
      <c r="A57" s="61" t="s">
        <v>93</v>
      </c>
      <c r="B57" s="13" t="s">
        <v>87</v>
      </c>
      <c r="C57" s="59">
        <f>SUM(C59:C60)</f>
        <v>45571.8</v>
      </c>
      <c r="D57" s="59">
        <f t="shared" ref="D57:E57" si="15">SUM(D59:D60)</f>
        <v>45979.199999999997</v>
      </c>
      <c r="E57" s="59">
        <f t="shared" si="15"/>
        <v>45979.199999999997</v>
      </c>
    </row>
    <row r="58" spans="1:5" ht="15.6" customHeight="1" x14ac:dyDescent="0.3">
      <c r="A58" s="62"/>
      <c r="B58" s="14" t="s">
        <v>1</v>
      </c>
      <c r="C58" s="60"/>
      <c r="D58" s="60"/>
      <c r="E58" s="60"/>
    </row>
    <row r="59" spans="1:5" ht="15.6" customHeight="1" x14ac:dyDescent="0.3">
      <c r="A59" s="43" t="s">
        <v>3</v>
      </c>
      <c r="B59" s="44"/>
      <c r="C59" s="6">
        <v>42871.8</v>
      </c>
      <c r="D59" s="6">
        <v>43279.199999999997</v>
      </c>
      <c r="E59" s="6">
        <v>43279.199999999997</v>
      </c>
    </row>
    <row r="60" spans="1:5" ht="15.6" customHeight="1" x14ac:dyDescent="0.3">
      <c r="A60" s="40" t="s">
        <v>34</v>
      </c>
      <c r="B60" s="40"/>
      <c r="C60" s="6">
        <v>2700</v>
      </c>
      <c r="D60" s="6">
        <v>2700</v>
      </c>
      <c r="E60" s="6">
        <v>2700</v>
      </c>
    </row>
    <row r="61" spans="1:5" ht="157.80000000000001" customHeight="1" x14ac:dyDescent="0.3">
      <c r="A61" s="61" t="s">
        <v>94</v>
      </c>
      <c r="B61" s="12" t="s">
        <v>122</v>
      </c>
      <c r="C61" s="59">
        <f>C63</f>
        <v>35077.4</v>
      </c>
      <c r="D61" s="59">
        <f t="shared" ref="D61:E61" si="16">D63</f>
        <v>35077.4</v>
      </c>
      <c r="E61" s="59">
        <f t="shared" si="16"/>
        <v>35077.4</v>
      </c>
    </row>
    <row r="62" spans="1:5" ht="16.8" customHeight="1" x14ac:dyDescent="0.3">
      <c r="A62" s="62"/>
      <c r="B62" s="8" t="s">
        <v>1</v>
      </c>
      <c r="C62" s="60"/>
      <c r="D62" s="60"/>
      <c r="E62" s="60"/>
    </row>
    <row r="63" spans="1:5" ht="15.6" customHeight="1" x14ac:dyDescent="0.3">
      <c r="A63" s="43" t="s">
        <v>3</v>
      </c>
      <c r="B63" s="44"/>
      <c r="C63" s="6">
        <v>35077.4</v>
      </c>
      <c r="D63" s="6">
        <v>35077.4</v>
      </c>
      <c r="E63" s="6">
        <v>35077.4</v>
      </c>
    </row>
    <row r="64" spans="1:5" ht="93.6" x14ac:dyDescent="0.3">
      <c r="A64" s="47" t="s">
        <v>95</v>
      </c>
      <c r="B64" s="31" t="s">
        <v>73</v>
      </c>
      <c r="C64" s="41">
        <f>SUM(C66:C67)</f>
        <v>24400.899999999998</v>
      </c>
      <c r="D64" s="41">
        <f>SUM(D66:D67)</f>
        <v>24415.3</v>
      </c>
      <c r="E64" s="41">
        <f>SUM(E66:E67)</f>
        <v>24415.3</v>
      </c>
    </row>
    <row r="65" spans="1:5" x14ac:dyDescent="0.3">
      <c r="A65" s="48"/>
      <c r="B65" s="31" t="s">
        <v>1</v>
      </c>
      <c r="C65" s="42"/>
      <c r="D65" s="42"/>
      <c r="E65" s="42"/>
    </row>
    <row r="66" spans="1:5" ht="15.6" customHeight="1" x14ac:dyDescent="0.3">
      <c r="A66" s="43" t="s">
        <v>3</v>
      </c>
      <c r="B66" s="44"/>
      <c r="C66" s="15">
        <f>C70</f>
        <v>4276.8</v>
      </c>
      <c r="D66" s="15">
        <f t="shared" ref="D66:E66" si="17">D70</f>
        <v>4291.2</v>
      </c>
      <c r="E66" s="15">
        <f t="shared" si="17"/>
        <v>4291.2</v>
      </c>
    </row>
    <row r="67" spans="1:5" x14ac:dyDescent="0.3">
      <c r="A67" s="40" t="s">
        <v>34</v>
      </c>
      <c r="B67" s="40"/>
      <c r="C67" s="6">
        <f>C71+C76+C74</f>
        <v>20124.099999999999</v>
      </c>
      <c r="D67" s="6">
        <f>D71+D76+D74</f>
        <v>20124.099999999999</v>
      </c>
      <c r="E67" s="6">
        <f>E71+E76+E74</f>
        <v>20124.099999999999</v>
      </c>
    </row>
    <row r="68" spans="1:5" ht="31.2" x14ac:dyDescent="0.3">
      <c r="A68" s="61" t="s">
        <v>96</v>
      </c>
      <c r="B68" s="8" t="s">
        <v>74</v>
      </c>
      <c r="C68" s="59">
        <f>SUM(C70:C71)</f>
        <v>21567.899999999998</v>
      </c>
      <c r="D68" s="59">
        <f t="shared" ref="D68:E68" si="18">SUM(D70:D71)</f>
        <v>21582.3</v>
      </c>
      <c r="E68" s="59">
        <f t="shared" si="18"/>
        <v>21582.3</v>
      </c>
    </row>
    <row r="69" spans="1:5" x14ac:dyDescent="0.3">
      <c r="A69" s="62"/>
      <c r="B69" s="8" t="s">
        <v>1</v>
      </c>
      <c r="C69" s="60"/>
      <c r="D69" s="60"/>
      <c r="E69" s="60"/>
    </row>
    <row r="70" spans="1:5" ht="15.6" customHeight="1" x14ac:dyDescent="0.3">
      <c r="A70" s="43" t="s">
        <v>3</v>
      </c>
      <c r="B70" s="44"/>
      <c r="C70" s="15">
        <v>4276.8</v>
      </c>
      <c r="D70" s="15">
        <v>4291.2</v>
      </c>
      <c r="E70" s="15">
        <v>4291.2</v>
      </c>
    </row>
    <row r="71" spans="1:5" x14ac:dyDescent="0.3">
      <c r="A71" s="40" t="s">
        <v>34</v>
      </c>
      <c r="B71" s="40"/>
      <c r="C71" s="6">
        <f>17291.1</f>
        <v>17291.099999999999</v>
      </c>
      <c r="D71" s="6">
        <v>17291.099999999999</v>
      </c>
      <c r="E71" s="6">
        <v>17291.099999999999</v>
      </c>
    </row>
    <row r="72" spans="1:5" ht="140.4" x14ac:dyDescent="0.3">
      <c r="A72" s="63" t="s">
        <v>97</v>
      </c>
      <c r="B72" s="8" t="s">
        <v>134</v>
      </c>
      <c r="C72" s="59">
        <f>C74</f>
        <v>2833</v>
      </c>
      <c r="D72" s="59">
        <f t="shared" ref="D72:E72" si="19">D74</f>
        <v>2833</v>
      </c>
      <c r="E72" s="59">
        <f t="shared" si="19"/>
        <v>2833</v>
      </c>
    </row>
    <row r="73" spans="1:5" x14ac:dyDescent="0.3">
      <c r="A73" s="64"/>
      <c r="B73" s="8" t="s">
        <v>1</v>
      </c>
      <c r="C73" s="60"/>
      <c r="D73" s="60"/>
      <c r="E73" s="60"/>
    </row>
    <row r="74" spans="1:5" x14ac:dyDescent="0.3">
      <c r="A74" s="40" t="s">
        <v>34</v>
      </c>
      <c r="B74" s="40"/>
      <c r="C74" s="6">
        <f>2833</f>
        <v>2833</v>
      </c>
      <c r="D74" s="6">
        <v>2833</v>
      </c>
      <c r="E74" s="6">
        <v>2833</v>
      </c>
    </row>
    <row r="75" spans="1:5" ht="31.2" hidden="1" x14ac:dyDescent="0.3">
      <c r="A75" s="22" t="s">
        <v>32</v>
      </c>
      <c r="B75" s="8" t="s">
        <v>37</v>
      </c>
      <c r="C75" s="21">
        <f>C76</f>
        <v>0</v>
      </c>
      <c r="D75" s="21">
        <f t="shared" ref="D75:E75" si="20">D76</f>
        <v>0</v>
      </c>
      <c r="E75" s="21">
        <f t="shared" si="20"/>
        <v>0</v>
      </c>
    </row>
    <row r="76" spans="1:5" hidden="1" x14ac:dyDescent="0.3">
      <c r="A76" s="40" t="s">
        <v>34</v>
      </c>
      <c r="B76" s="40"/>
      <c r="C76" s="6"/>
      <c r="D76" s="6"/>
      <c r="E76" s="6"/>
    </row>
    <row r="77" spans="1:5" ht="79.95" hidden="1" customHeight="1" x14ac:dyDescent="0.3">
      <c r="A77" s="5" t="s">
        <v>20</v>
      </c>
      <c r="B77" s="31" t="s">
        <v>38</v>
      </c>
      <c r="C77" s="23">
        <f>C78</f>
        <v>0</v>
      </c>
      <c r="D77" s="23">
        <f t="shared" ref="D77:E77" si="21">D78</f>
        <v>0</v>
      </c>
      <c r="E77" s="23">
        <f t="shared" si="21"/>
        <v>0</v>
      </c>
    </row>
    <row r="78" spans="1:5" hidden="1" x14ac:dyDescent="0.3">
      <c r="A78" s="40" t="s">
        <v>34</v>
      </c>
      <c r="B78" s="40"/>
      <c r="C78" s="6"/>
      <c r="D78" s="6"/>
      <c r="E78" s="6"/>
    </row>
    <row r="79" spans="1:5" ht="31.2" x14ac:dyDescent="0.3">
      <c r="A79" s="47" t="s">
        <v>98</v>
      </c>
      <c r="B79" s="31" t="s">
        <v>75</v>
      </c>
      <c r="C79" s="41">
        <f>C83+C82+C81</f>
        <v>10000</v>
      </c>
      <c r="D79" s="41">
        <f>D83+D82+D81</f>
        <v>5000</v>
      </c>
      <c r="E79" s="41">
        <f>E83+E82+E81</f>
        <v>5000</v>
      </c>
    </row>
    <row r="80" spans="1:5" x14ac:dyDescent="0.3">
      <c r="A80" s="48"/>
      <c r="B80" s="33" t="s">
        <v>1</v>
      </c>
      <c r="C80" s="42"/>
      <c r="D80" s="42"/>
      <c r="E80" s="42"/>
    </row>
    <row r="81" spans="1:5" hidden="1" x14ac:dyDescent="0.3">
      <c r="A81" s="43" t="s">
        <v>2</v>
      </c>
      <c r="B81" s="44"/>
      <c r="C81" s="15">
        <f t="shared" ref="C81:E82" si="22">C88</f>
        <v>0</v>
      </c>
      <c r="D81" s="15">
        <f t="shared" si="22"/>
        <v>0</v>
      </c>
      <c r="E81" s="15">
        <f t="shared" si="22"/>
        <v>0</v>
      </c>
    </row>
    <row r="82" spans="1:5" hidden="1" x14ac:dyDescent="0.3">
      <c r="A82" s="43" t="s">
        <v>3</v>
      </c>
      <c r="B82" s="44"/>
      <c r="C82" s="6">
        <f t="shared" si="22"/>
        <v>0</v>
      </c>
      <c r="D82" s="6">
        <f t="shared" si="22"/>
        <v>0</v>
      </c>
      <c r="E82" s="6">
        <f t="shared" si="22"/>
        <v>0</v>
      </c>
    </row>
    <row r="83" spans="1:5" x14ac:dyDescent="0.3">
      <c r="A83" s="40" t="s">
        <v>34</v>
      </c>
      <c r="B83" s="40"/>
      <c r="C83" s="6">
        <f>C85+C90+C93+C95</f>
        <v>10000</v>
      </c>
      <c r="D83" s="6">
        <f>D85+D90+D93+D95</f>
        <v>5000</v>
      </c>
      <c r="E83" s="6">
        <f t="shared" ref="E83" si="23">E85+E90+E93+E95</f>
        <v>5000</v>
      </c>
    </row>
    <row r="84" spans="1:5" ht="46.8" hidden="1" x14ac:dyDescent="0.3">
      <c r="A84" s="22" t="s">
        <v>39</v>
      </c>
      <c r="B84" s="8" t="s">
        <v>40</v>
      </c>
      <c r="C84" s="21">
        <f>C85</f>
        <v>0</v>
      </c>
      <c r="D84" s="21">
        <f t="shared" ref="D84:E84" si="24">D85</f>
        <v>0</v>
      </c>
      <c r="E84" s="21">
        <f t="shared" si="24"/>
        <v>0</v>
      </c>
    </row>
    <row r="85" spans="1:5" hidden="1" x14ac:dyDescent="0.3">
      <c r="A85" s="40" t="s">
        <v>34</v>
      </c>
      <c r="B85" s="40"/>
      <c r="C85" s="6">
        <v>0</v>
      </c>
      <c r="D85" s="6">
        <v>0</v>
      </c>
      <c r="E85" s="6">
        <v>0</v>
      </c>
    </row>
    <row r="86" spans="1:5" ht="31.2" x14ac:dyDescent="0.3">
      <c r="A86" s="63" t="s">
        <v>99</v>
      </c>
      <c r="B86" s="8" t="s">
        <v>132</v>
      </c>
      <c r="C86" s="59">
        <f>C90+C89+C88</f>
        <v>1899.7</v>
      </c>
      <c r="D86" s="59">
        <f>D90+D89+D88</f>
        <v>5000</v>
      </c>
      <c r="E86" s="59">
        <f>E90+E89</f>
        <v>5000</v>
      </c>
    </row>
    <row r="87" spans="1:5" x14ac:dyDescent="0.3">
      <c r="A87" s="64"/>
      <c r="B87" s="12" t="s">
        <v>1</v>
      </c>
      <c r="C87" s="60"/>
      <c r="D87" s="60"/>
      <c r="E87" s="60"/>
    </row>
    <row r="88" spans="1:5" ht="15.6" hidden="1" customHeight="1" x14ac:dyDescent="0.3">
      <c r="A88" s="43" t="s">
        <v>2</v>
      </c>
      <c r="B88" s="44"/>
      <c r="C88" s="15">
        <v>0</v>
      </c>
      <c r="D88" s="15">
        <v>0</v>
      </c>
      <c r="E88" s="15">
        <v>0</v>
      </c>
    </row>
    <row r="89" spans="1:5" hidden="1" x14ac:dyDescent="0.3">
      <c r="A89" s="43" t="s">
        <v>3</v>
      </c>
      <c r="B89" s="44"/>
      <c r="C89" s="6"/>
      <c r="D89" s="6"/>
      <c r="E89" s="6">
        <v>0</v>
      </c>
    </row>
    <row r="90" spans="1:5" x14ac:dyDescent="0.3">
      <c r="A90" s="40" t="s">
        <v>34</v>
      </c>
      <c r="B90" s="40"/>
      <c r="C90" s="6">
        <v>1899.7</v>
      </c>
      <c r="D90" s="6">
        <v>5000</v>
      </c>
      <c r="E90" s="6">
        <v>5000</v>
      </c>
    </row>
    <row r="91" spans="1:5" ht="67.2" customHeight="1" x14ac:dyDescent="0.3">
      <c r="A91" s="63" t="s">
        <v>100</v>
      </c>
      <c r="B91" s="8" t="s">
        <v>133</v>
      </c>
      <c r="C91" s="59">
        <f>C93</f>
        <v>8100.3</v>
      </c>
      <c r="D91" s="59">
        <f t="shared" ref="D91:E91" si="25">D93</f>
        <v>0</v>
      </c>
      <c r="E91" s="59">
        <f t="shared" si="25"/>
        <v>0</v>
      </c>
    </row>
    <row r="92" spans="1:5" ht="15.6" customHeight="1" x14ac:dyDescent="0.3">
      <c r="A92" s="64"/>
      <c r="B92" s="8" t="s">
        <v>1</v>
      </c>
      <c r="C92" s="60"/>
      <c r="D92" s="60"/>
      <c r="E92" s="60"/>
    </row>
    <row r="93" spans="1:5" x14ac:dyDescent="0.3">
      <c r="A93" s="40" t="s">
        <v>34</v>
      </c>
      <c r="B93" s="40"/>
      <c r="C93" s="6">
        <v>8100.3</v>
      </c>
      <c r="D93" s="6">
        <v>0</v>
      </c>
      <c r="E93" s="6">
        <v>0</v>
      </c>
    </row>
    <row r="94" spans="1:5" ht="31.2" hidden="1" x14ac:dyDescent="0.3">
      <c r="A94" s="22" t="s">
        <v>41</v>
      </c>
      <c r="B94" s="8" t="s">
        <v>63</v>
      </c>
      <c r="C94" s="21">
        <f>C95</f>
        <v>0</v>
      </c>
      <c r="D94" s="21">
        <f t="shared" ref="D94:E94" si="26">D95</f>
        <v>0</v>
      </c>
      <c r="E94" s="21">
        <f t="shared" si="26"/>
        <v>0</v>
      </c>
    </row>
    <row r="95" spans="1:5" hidden="1" x14ac:dyDescent="0.3">
      <c r="A95" s="40" t="s">
        <v>34</v>
      </c>
      <c r="B95" s="40"/>
      <c r="C95" s="6">
        <v>0</v>
      </c>
      <c r="D95" s="6">
        <v>0</v>
      </c>
      <c r="E95" s="6">
        <v>0</v>
      </c>
    </row>
    <row r="96" spans="1:5" ht="78" hidden="1" x14ac:dyDescent="0.3">
      <c r="A96" s="5" t="s">
        <v>42</v>
      </c>
      <c r="B96" s="31" t="s">
        <v>43</v>
      </c>
      <c r="C96" s="23">
        <f>C98</f>
        <v>0</v>
      </c>
      <c r="D96" s="23">
        <f t="shared" ref="D96" si="27">D98</f>
        <v>0</v>
      </c>
      <c r="E96" s="23">
        <f>E98+E97</f>
        <v>0</v>
      </c>
    </row>
    <row r="97" spans="1:5" hidden="1" x14ac:dyDescent="0.3">
      <c r="A97" s="67" t="s">
        <v>3</v>
      </c>
      <c r="B97" s="68"/>
      <c r="C97" s="6">
        <v>0</v>
      </c>
      <c r="D97" s="6">
        <v>0</v>
      </c>
      <c r="E97" s="6">
        <v>0</v>
      </c>
    </row>
    <row r="98" spans="1:5" hidden="1" x14ac:dyDescent="0.3">
      <c r="A98" s="40" t="s">
        <v>34</v>
      </c>
      <c r="B98" s="40"/>
      <c r="C98" s="6">
        <v>0</v>
      </c>
      <c r="D98" s="6">
        <v>0</v>
      </c>
      <c r="E98" s="6">
        <v>0</v>
      </c>
    </row>
    <row r="99" spans="1:5" ht="62.4" hidden="1" x14ac:dyDescent="0.3">
      <c r="A99" s="56" t="s">
        <v>7</v>
      </c>
      <c r="B99" s="7" t="s">
        <v>56</v>
      </c>
      <c r="C99" s="49">
        <f>C101</f>
        <v>0</v>
      </c>
      <c r="D99" s="49">
        <f>D101</f>
        <v>0</v>
      </c>
      <c r="E99" s="49">
        <f>E101</f>
        <v>0</v>
      </c>
    </row>
    <row r="100" spans="1:5" hidden="1" x14ac:dyDescent="0.3">
      <c r="A100" s="56"/>
      <c r="B100" s="31" t="s">
        <v>1</v>
      </c>
      <c r="C100" s="49"/>
      <c r="D100" s="49"/>
      <c r="E100" s="49"/>
    </row>
    <row r="101" spans="1:5" hidden="1" x14ac:dyDescent="0.3">
      <c r="A101" s="40" t="s">
        <v>3</v>
      </c>
      <c r="B101" s="40"/>
      <c r="C101" s="24">
        <f>C103+C105</f>
        <v>0</v>
      </c>
      <c r="D101" s="24">
        <f t="shared" ref="D101:E101" si="28">D103+D105</f>
        <v>0</v>
      </c>
      <c r="E101" s="24">
        <f t="shared" si="28"/>
        <v>0</v>
      </c>
    </row>
    <row r="102" spans="1:5" ht="93.6" hidden="1" x14ac:dyDescent="0.3">
      <c r="A102" s="5" t="s">
        <v>21</v>
      </c>
      <c r="B102" s="31" t="s">
        <v>8</v>
      </c>
      <c r="C102" s="23">
        <f>C103</f>
        <v>0</v>
      </c>
      <c r="D102" s="23">
        <f t="shared" ref="D102:E102" si="29">D103</f>
        <v>0</v>
      </c>
      <c r="E102" s="23">
        <f t="shared" si="29"/>
        <v>0</v>
      </c>
    </row>
    <row r="103" spans="1:5" hidden="1" x14ac:dyDescent="0.3">
      <c r="A103" s="40" t="s">
        <v>3</v>
      </c>
      <c r="B103" s="40"/>
      <c r="C103" s="25">
        <v>0</v>
      </c>
      <c r="D103" s="11">
        <v>0</v>
      </c>
      <c r="E103" s="11">
        <v>0</v>
      </c>
    </row>
    <row r="104" spans="1:5" ht="93.6" hidden="1" x14ac:dyDescent="0.3">
      <c r="A104" s="5" t="s">
        <v>22</v>
      </c>
      <c r="B104" s="31" t="s">
        <v>31</v>
      </c>
      <c r="C104" s="23">
        <f>C105</f>
        <v>0</v>
      </c>
      <c r="D104" s="23">
        <f t="shared" ref="D104:E104" si="30">D105</f>
        <v>0</v>
      </c>
      <c r="E104" s="23">
        <f t="shared" si="30"/>
        <v>0</v>
      </c>
    </row>
    <row r="105" spans="1:5" hidden="1" x14ac:dyDescent="0.3">
      <c r="A105" s="40" t="s">
        <v>3</v>
      </c>
      <c r="B105" s="40"/>
      <c r="C105" s="11">
        <v>0</v>
      </c>
      <c r="D105" s="11">
        <v>0</v>
      </c>
      <c r="E105" s="11">
        <v>0</v>
      </c>
    </row>
    <row r="106" spans="1:5" ht="31.2" x14ac:dyDescent="0.3">
      <c r="A106" s="45" t="s">
        <v>101</v>
      </c>
      <c r="B106" s="31" t="s">
        <v>67</v>
      </c>
      <c r="C106" s="41">
        <f>C109+C108</f>
        <v>37053.1</v>
      </c>
      <c r="D106" s="41">
        <f t="shared" ref="D106:E106" si="31">D109+D108</f>
        <v>37081.4</v>
      </c>
      <c r="E106" s="41">
        <f t="shared" si="31"/>
        <v>37081.4</v>
      </c>
    </row>
    <row r="107" spans="1:5" x14ac:dyDescent="0.3">
      <c r="A107" s="46"/>
      <c r="B107" s="31" t="s">
        <v>1</v>
      </c>
      <c r="C107" s="42"/>
      <c r="D107" s="42"/>
      <c r="E107" s="42"/>
    </row>
    <row r="108" spans="1:5" ht="15.6" customHeight="1" x14ac:dyDescent="0.3">
      <c r="A108" s="43" t="s">
        <v>3</v>
      </c>
      <c r="B108" s="44"/>
      <c r="C108" s="15">
        <v>31963.200000000001</v>
      </c>
      <c r="D108" s="15">
        <v>31963.200000000001</v>
      </c>
      <c r="E108" s="15">
        <v>31963.200000000001</v>
      </c>
    </row>
    <row r="109" spans="1:5" ht="15.6" customHeight="1" x14ac:dyDescent="0.3">
      <c r="A109" s="50" t="s">
        <v>34</v>
      </c>
      <c r="B109" s="51"/>
      <c r="C109" s="6">
        <v>5089.8999999999996</v>
      </c>
      <c r="D109" s="6">
        <v>5118.2</v>
      </c>
      <c r="E109" s="6">
        <v>5118.2</v>
      </c>
    </row>
    <row r="110" spans="1:5" ht="114" hidden="1" customHeight="1" x14ac:dyDescent="0.3">
      <c r="A110" s="45" t="s">
        <v>111</v>
      </c>
      <c r="B110" s="31" t="s">
        <v>112</v>
      </c>
      <c r="C110" s="41">
        <f>C112</f>
        <v>0</v>
      </c>
      <c r="D110" s="41">
        <f>D112</f>
        <v>0</v>
      </c>
      <c r="E110" s="41">
        <f>E112</f>
        <v>0</v>
      </c>
    </row>
    <row r="111" spans="1:5" ht="15.6" hidden="1" customHeight="1" x14ac:dyDescent="0.3">
      <c r="A111" s="46"/>
      <c r="B111" s="31" t="s">
        <v>1</v>
      </c>
      <c r="C111" s="42"/>
      <c r="D111" s="42"/>
      <c r="E111" s="42"/>
    </row>
    <row r="112" spans="1:5" ht="20.399999999999999" hidden="1" customHeight="1" x14ac:dyDescent="0.3">
      <c r="A112" s="43" t="s">
        <v>34</v>
      </c>
      <c r="B112" s="44"/>
      <c r="C112" s="15"/>
      <c r="D112" s="15"/>
      <c r="E112" s="15"/>
    </row>
    <row r="113" spans="1:5" ht="46.8" x14ac:dyDescent="0.3">
      <c r="A113" s="56" t="s">
        <v>6</v>
      </c>
      <c r="B113" s="7" t="s">
        <v>57</v>
      </c>
      <c r="C113" s="49">
        <f>SUM(C115:C117)</f>
        <v>408421.4</v>
      </c>
      <c r="D113" s="49">
        <f t="shared" ref="D113:E113" si="32">SUM(D115:D117)</f>
        <v>431955.99999999994</v>
      </c>
      <c r="E113" s="49">
        <f t="shared" si="32"/>
        <v>408039.3</v>
      </c>
    </row>
    <row r="114" spans="1:5" x14ac:dyDescent="0.3">
      <c r="A114" s="56"/>
      <c r="B114" s="31" t="s">
        <v>10</v>
      </c>
      <c r="C114" s="49"/>
      <c r="D114" s="49"/>
      <c r="E114" s="49"/>
    </row>
    <row r="115" spans="1:5" x14ac:dyDescent="0.3">
      <c r="A115" s="67" t="s">
        <v>2</v>
      </c>
      <c r="B115" s="68"/>
      <c r="C115" s="6">
        <f>C130</f>
        <v>0</v>
      </c>
      <c r="D115" s="6">
        <f t="shared" ref="D115:E115" si="33">D130</f>
        <v>8549.2000000000007</v>
      </c>
      <c r="E115" s="6">
        <f t="shared" si="33"/>
        <v>0</v>
      </c>
    </row>
    <row r="116" spans="1:5" x14ac:dyDescent="0.3">
      <c r="A116" s="40" t="s">
        <v>3</v>
      </c>
      <c r="B116" s="40"/>
      <c r="C116" s="24">
        <f>C121+C131</f>
        <v>314</v>
      </c>
      <c r="D116" s="24">
        <f>D121+D131</f>
        <v>14773.900000000001</v>
      </c>
      <c r="E116" s="24">
        <f>E121+E131</f>
        <v>825.2</v>
      </c>
    </row>
    <row r="117" spans="1:5" x14ac:dyDescent="0.3">
      <c r="A117" s="40" t="s">
        <v>34</v>
      </c>
      <c r="B117" s="40"/>
      <c r="C117" s="24">
        <f>C122+C124+C127+C132</f>
        <v>408107.4</v>
      </c>
      <c r="D117" s="24">
        <f>D122+D124+D127+D132</f>
        <v>408632.89999999997</v>
      </c>
      <c r="E117" s="24">
        <f>E122+E124+E127+E132</f>
        <v>407214.1</v>
      </c>
    </row>
    <row r="118" spans="1:5" ht="37.799999999999997" customHeight="1" x14ac:dyDescent="0.3">
      <c r="A118" s="53" t="s">
        <v>19</v>
      </c>
      <c r="B118" s="31" t="s">
        <v>76</v>
      </c>
      <c r="C118" s="41">
        <f>SUM(C119:C122)</f>
        <v>408354.9</v>
      </c>
      <c r="D118" s="41">
        <f>SUM(D119:D122)</f>
        <v>408274</v>
      </c>
      <c r="E118" s="41">
        <f>SUM(E121:E122)</f>
        <v>408039.3</v>
      </c>
    </row>
    <row r="119" spans="1:5" ht="18" hidden="1" customHeight="1" x14ac:dyDescent="0.3">
      <c r="A119" s="54"/>
      <c r="B119" s="37"/>
      <c r="C119" s="52"/>
      <c r="D119" s="52"/>
      <c r="E119" s="52"/>
    </row>
    <row r="120" spans="1:5" ht="18" customHeight="1" x14ac:dyDescent="0.3">
      <c r="A120" s="55"/>
      <c r="B120" s="38" t="s">
        <v>1</v>
      </c>
      <c r="C120" s="42"/>
      <c r="D120" s="42"/>
      <c r="E120" s="42"/>
    </row>
    <row r="121" spans="1:5" x14ac:dyDescent="0.3">
      <c r="A121" s="40" t="s">
        <v>3</v>
      </c>
      <c r="B121" s="40"/>
      <c r="C121" s="6">
        <v>314</v>
      </c>
      <c r="D121" s="6">
        <v>825.2</v>
      </c>
      <c r="E121" s="6">
        <v>825.2</v>
      </c>
    </row>
    <row r="122" spans="1:5" x14ac:dyDescent="0.3">
      <c r="A122" s="40" t="s">
        <v>34</v>
      </c>
      <c r="B122" s="40"/>
      <c r="C122" s="6">
        <v>408040.9</v>
      </c>
      <c r="D122" s="24">
        <v>407448.8</v>
      </c>
      <c r="E122" s="24">
        <v>407214.1</v>
      </c>
    </row>
    <row r="123" spans="1:5" ht="31.2" hidden="1" x14ac:dyDescent="0.3">
      <c r="A123" s="5" t="s">
        <v>24</v>
      </c>
      <c r="B123" s="31" t="s">
        <v>11</v>
      </c>
      <c r="C123" s="23">
        <f>C124</f>
        <v>0</v>
      </c>
      <c r="D123" s="23">
        <f t="shared" ref="D123:E123" si="34">D124</f>
        <v>0</v>
      </c>
      <c r="E123" s="23">
        <f t="shared" si="34"/>
        <v>0</v>
      </c>
    </row>
    <row r="124" spans="1:5" ht="15.6" hidden="1" customHeight="1" x14ac:dyDescent="0.3">
      <c r="A124" s="40" t="s">
        <v>34</v>
      </c>
      <c r="B124" s="40"/>
      <c r="C124" s="6">
        <v>0</v>
      </c>
      <c r="D124" s="6">
        <v>0</v>
      </c>
      <c r="E124" s="6">
        <v>0</v>
      </c>
    </row>
    <row r="125" spans="1:5" ht="109.2" customHeight="1" x14ac:dyDescent="0.3">
      <c r="A125" s="45" t="s">
        <v>113</v>
      </c>
      <c r="B125" s="31" t="s">
        <v>114</v>
      </c>
      <c r="C125" s="41">
        <f>C127</f>
        <v>66.5</v>
      </c>
      <c r="D125" s="41">
        <f>D127</f>
        <v>0</v>
      </c>
      <c r="E125" s="41">
        <f>E127</f>
        <v>0</v>
      </c>
    </row>
    <row r="126" spans="1:5" ht="15.6" customHeight="1" x14ac:dyDescent="0.3">
      <c r="A126" s="46"/>
      <c r="B126" s="31" t="s">
        <v>1</v>
      </c>
      <c r="C126" s="42"/>
      <c r="D126" s="42"/>
      <c r="E126" s="42"/>
    </row>
    <row r="127" spans="1:5" ht="15.6" customHeight="1" x14ac:dyDescent="0.3">
      <c r="A127" s="43" t="s">
        <v>34</v>
      </c>
      <c r="B127" s="44"/>
      <c r="C127" s="15">
        <v>66.5</v>
      </c>
      <c r="D127" s="15">
        <v>0</v>
      </c>
      <c r="E127" s="15">
        <v>0</v>
      </c>
    </row>
    <row r="128" spans="1:5" ht="33" customHeight="1" x14ac:dyDescent="0.3">
      <c r="A128" s="45" t="s">
        <v>20</v>
      </c>
      <c r="B128" s="31" t="s">
        <v>131</v>
      </c>
      <c r="C128" s="41">
        <f>SUM(C130:C132)</f>
        <v>0</v>
      </c>
      <c r="D128" s="41">
        <f>SUM(D130:D132)</f>
        <v>23682</v>
      </c>
      <c r="E128" s="41">
        <f>SUM(E130:E132)</f>
        <v>0</v>
      </c>
    </row>
    <row r="129" spans="1:5" ht="15.6" customHeight="1" x14ac:dyDescent="0.3">
      <c r="A129" s="46"/>
      <c r="B129" s="31" t="s">
        <v>1</v>
      </c>
      <c r="C129" s="42"/>
      <c r="D129" s="42"/>
      <c r="E129" s="42"/>
    </row>
    <row r="130" spans="1:5" ht="15.6" customHeight="1" x14ac:dyDescent="0.3">
      <c r="A130" s="43" t="s">
        <v>2</v>
      </c>
      <c r="B130" s="44"/>
      <c r="C130" s="15">
        <v>0</v>
      </c>
      <c r="D130" s="15">
        <v>8549.2000000000007</v>
      </c>
      <c r="E130" s="15">
        <v>0</v>
      </c>
    </row>
    <row r="131" spans="1:5" ht="15.6" customHeight="1" x14ac:dyDescent="0.3">
      <c r="A131" s="40" t="s">
        <v>3</v>
      </c>
      <c r="B131" s="40"/>
      <c r="C131" s="6">
        <v>0</v>
      </c>
      <c r="D131" s="6">
        <v>13948.7</v>
      </c>
      <c r="E131" s="6">
        <v>0</v>
      </c>
    </row>
    <row r="132" spans="1:5" ht="15.6" customHeight="1" x14ac:dyDescent="0.3">
      <c r="A132" s="40" t="s">
        <v>34</v>
      </c>
      <c r="B132" s="40"/>
      <c r="C132" s="6">
        <v>0</v>
      </c>
      <c r="D132" s="6">
        <v>1184.0999999999999</v>
      </c>
      <c r="E132" s="6">
        <v>0</v>
      </c>
    </row>
    <row r="133" spans="1:5" ht="46.8" x14ac:dyDescent="0.3">
      <c r="A133" s="56" t="s">
        <v>7</v>
      </c>
      <c r="B133" s="7" t="s">
        <v>58</v>
      </c>
      <c r="C133" s="57">
        <f>SUM(C135:C137)</f>
        <v>289119.90000000002</v>
      </c>
      <c r="D133" s="57">
        <f>SUM(D135:D137)</f>
        <v>285169.90000000002</v>
      </c>
      <c r="E133" s="57">
        <f>SUM(E135:E137)</f>
        <v>285169.90000000002</v>
      </c>
    </row>
    <row r="134" spans="1:5" x14ac:dyDescent="0.3">
      <c r="A134" s="56"/>
      <c r="B134" s="31" t="s">
        <v>1</v>
      </c>
      <c r="C134" s="58"/>
      <c r="D134" s="58"/>
      <c r="E134" s="58"/>
    </row>
    <row r="135" spans="1:5" hidden="1" x14ac:dyDescent="0.3">
      <c r="A135" s="67" t="s">
        <v>2</v>
      </c>
      <c r="B135" s="68"/>
      <c r="C135" s="6">
        <f>C145</f>
        <v>0</v>
      </c>
      <c r="D135" s="6">
        <f>D145</f>
        <v>0</v>
      </c>
      <c r="E135" s="6">
        <f>E145</f>
        <v>0</v>
      </c>
    </row>
    <row r="136" spans="1:5" x14ac:dyDescent="0.3">
      <c r="A136" s="40" t="s">
        <v>3</v>
      </c>
      <c r="B136" s="40"/>
      <c r="C136" s="39">
        <f>C140+C147</f>
        <v>13578.8</v>
      </c>
      <c r="D136" s="39">
        <f>D140+D147</f>
        <v>13578.8</v>
      </c>
      <c r="E136" s="39">
        <f>E140+E147</f>
        <v>13578.8</v>
      </c>
    </row>
    <row r="137" spans="1:5" ht="15.6" customHeight="1" x14ac:dyDescent="0.3">
      <c r="A137" s="40" t="s">
        <v>34</v>
      </c>
      <c r="B137" s="40"/>
      <c r="C137" s="39">
        <f>C141+C143+C148</f>
        <v>275541.10000000003</v>
      </c>
      <c r="D137" s="39">
        <f>D141+D143+D148</f>
        <v>271591.10000000003</v>
      </c>
      <c r="E137" s="39">
        <f>E141+E143+E148</f>
        <v>271591.10000000003</v>
      </c>
    </row>
    <row r="138" spans="1:5" ht="31.2" x14ac:dyDescent="0.3">
      <c r="A138" s="47" t="s">
        <v>21</v>
      </c>
      <c r="B138" s="31" t="s">
        <v>78</v>
      </c>
      <c r="C138" s="41">
        <f>SUM(C140:C141)</f>
        <v>274826.40000000002</v>
      </c>
      <c r="D138" s="41">
        <f t="shared" ref="D138:E138" si="35">SUM(D140:D141)</f>
        <v>270876.40000000002</v>
      </c>
      <c r="E138" s="41">
        <f t="shared" si="35"/>
        <v>270876.40000000002</v>
      </c>
    </row>
    <row r="139" spans="1:5" x14ac:dyDescent="0.3">
      <c r="A139" s="48"/>
      <c r="B139" s="31" t="s">
        <v>77</v>
      </c>
      <c r="C139" s="42"/>
      <c r="D139" s="42"/>
      <c r="E139" s="42"/>
    </row>
    <row r="140" spans="1:5" hidden="1" x14ac:dyDescent="0.3">
      <c r="A140" s="40" t="s">
        <v>3</v>
      </c>
      <c r="B140" s="40"/>
      <c r="C140" s="11">
        <v>0</v>
      </c>
      <c r="D140" s="11">
        <v>0</v>
      </c>
      <c r="E140" s="11">
        <v>0</v>
      </c>
    </row>
    <row r="141" spans="1:5" ht="15.6" customHeight="1" x14ac:dyDescent="0.3">
      <c r="A141" s="40" t="s">
        <v>34</v>
      </c>
      <c r="B141" s="40"/>
      <c r="C141" s="6">
        <v>274826.40000000002</v>
      </c>
      <c r="D141" s="6">
        <v>270876.40000000002</v>
      </c>
      <c r="E141" s="6">
        <v>270876.40000000002</v>
      </c>
    </row>
    <row r="142" spans="1:5" hidden="1" x14ac:dyDescent="0.3">
      <c r="A142" s="5"/>
      <c r="B142" s="31"/>
      <c r="C142" s="23"/>
      <c r="D142" s="23"/>
      <c r="E142" s="23"/>
    </row>
    <row r="143" spans="1:5" hidden="1" x14ac:dyDescent="0.3">
      <c r="A143" s="40"/>
      <c r="B143" s="40"/>
      <c r="C143" s="11"/>
      <c r="D143" s="11"/>
      <c r="E143" s="11"/>
    </row>
    <row r="144" spans="1:5" ht="46.8" x14ac:dyDescent="0.3">
      <c r="A144" s="66" t="s">
        <v>22</v>
      </c>
      <c r="B144" s="33" t="s">
        <v>79</v>
      </c>
      <c r="C144" s="41">
        <f>SUM(C145:C148)</f>
        <v>14293.5</v>
      </c>
      <c r="D144" s="41">
        <f>SUM(D145:D148)</f>
        <v>14293.5</v>
      </c>
      <c r="E144" s="41">
        <f>SUM(E145:E148)</f>
        <v>14293.5</v>
      </c>
    </row>
    <row r="145" spans="1:5" ht="15.6" hidden="1" customHeight="1" x14ac:dyDescent="0.3">
      <c r="A145" s="66"/>
      <c r="B145" s="37"/>
      <c r="C145" s="52"/>
      <c r="D145" s="52"/>
      <c r="E145" s="52"/>
    </row>
    <row r="146" spans="1:5" x14ac:dyDescent="0.3">
      <c r="A146" s="66"/>
      <c r="B146" s="35" t="s">
        <v>1</v>
      </c>
      <c r="C146" s="42"/>
      <c r="D146" s="42"/>
      <c r="E146" s="42"/>
    </row>
    <row r="147" spans="1:5" x14ac:dyDescent="0.3">
      <c r="A147" s="40" t="s">
        <v>3</v>
      </c>
      <c r="B147" s="40"/>
      <c r="C147" s="11">
        <v>13578.8</v>
      </c>
      <c r="D147" s="11">
        <v>13578.8</v>
      </c>
      <c r="E147" s="11">
        <v>13578.8</v>
      </c>
    </row>
    <row r="148" spans="1:5" ht="15.6" customHeight="1" x14ac:dyDescent="0.3">
      <c r="A148" s="40" t="s">
        <v>34</v>
      </c>
      <c r="B148" s="40"/>
      <c r="C148" s="6">
        <v>714.7</v>
      </c>
      <c r="D148" s="6">
        <v>714.7</v>
      </c>
      <c r="E148" s="6">
        <v>714.7</v>
      </c>
    </row>
    <row r="149" spans="1:5" ht="46.8" x14ac:dyDescent="0.3">
      <c r="A149" s="56" t="s">
        <v>9</v>
      </c>
      <c r="B149" s="7" t="s">
        <v>102</v>
      </c>
      <c r="C149" s="49">
        <f>C152+C151</f>
        <v>77721.8</v>
      </c>
      <c r="D149" s="49">
        <f t="shared" ref="D149:E149" si="36">D152+D151</f>
        <v>76757.5</v>
      </c>
      <c r="E149" s="49">
        <f t="shared" si="36"/>
        <v>76817.5</v>
      </c>
    </row>
    <row r="150" spans="1:5" x14ac:dyDescent="0.3">
      <c r="A150" s="56"/>
      <c r="B150" s="31" t="s">
        <v>1</v>
      </c>
      <c r="C150" s="49"/>
      <c r="D150" s="49"/>
      <c r="E150" s="49"/>
    </row>
    <row r="151" spans="1:5" x14ac:dyDescent="0.3">
      <c r="A151" s="40" t="s">
        <v>3</v>
      </c>
      <c r="B151" s="40"/>
      <c r="C151" s="6">
        <f>C165+C169+C173+C178+C181+C184</f>
        <v>7633.4999999999991</v>
      </c>
      <c r="D151" s="6">
        <f>D165+D169+D173+D178+D181+D184</f>
        <v>7183.4999999999991</v>
      </c>
      <c r="E151" s="6">
        <f>E165+E169+E173+E178+E181+E184</f>
        <v>7243.4999999999991</v>
      </c>
    </row>
    <row r="152" spans="1:5" ht="15.6" customHeight="1" x14ac:dyDescent="0.3">
      <c r="A152" s="40" t="s">
        <v>34</v>
      </c>
      <c r="B152" s="40"/>
      <c r="C152" s="6">
        <f>C155+C157+C159+C162+C166+C170+C174+C175+C185</f>
        <v>70088.3</v>
      </c>
      <c r="D152" s="6">
        <f>D155+D157+D159+D162+D166+D170+D174+D175+D185</f>
        <v>69574</v>
      </c>
      <c r="E152" s="6">
        <f>E155+E157+E159+E162+E166+E170+E174+E175+E185</f>
        <v>69574</v>
      </c>
    </row>
    <row r="153" spans="1:5" ht="46.8" x14ac:dyDescent="0.3">
      <c r="A153" s="47" t="s">
        <v>23</v>
      </c>
      <c r="B153" s="31" t="s">
        <v>80</v>
      </c>
      <c r="C153" s="41">
        <f>C155</f>
        <v>1700</v>
      </c>
      <c r="D153" s="41">
        <f t="shared" ref="D153:E153" si="37">D155</f>
        <v>1200</v>
      </c>
      <c r="E153" s="41">
        <f t="shared" si="37"/>
        <v>1200</v>
      </c>
    </row>
    <row r="154" spans="1:5" x14ac:dyDescent="0.3">
      <c r="A154" s="48"/>
      <c r="B154" s="31" t="s">
        <v>1</v>
      </c>
      <c r="C154" s="42"/>
      <c r="D154" s="42"/>
      <c r="E154" s="42"/>
    </row>
    <row r="155" spans="1:5" ht="15.6" customHeight="1" x14ac:dyDescent="0.3">
      <c r="A155" s="40" t="s">
        <v>34</v>
      </c>
      <c r="B155" s="40"/>
      <c r="C155" s="6">
        <v>1700</v>
      </c>
      <c r="D155" s="6">
        <v>1200</v>
      </c>
      <c r="E155" s="6">
        <v>1200</v>
      </c>
    </row>
    <row r="156" spans="1:5" ht="46.8" hidden="1" x14ac:dyDescent="0.3">
      <c r="A156" s="5" t="s">
        <v>27</v>
      </c>
      <c r="B156" s="31" t="s">
        <v>52</v>
      </c>
      <c r="C156" s="23">
        <f>C157</f>
        <v>0</v>
      </c>
      <c r="D156" s="23">
        <f t="shared" ref="D156:E156" si="38">D157</f>
        <v>0</v>
      </c>
      <c r="E156" s="23">
        <f t="shared" si="38"/>
        <v>0</v>
      </c>
    </row>
    <row r="157" spans="1:5" hidden="1" x14ac:dyDescent="0.3">
      <c r="A157" s="40" t="s">
        <v>4</v>
      </c>
      <c r="B157" s="40"/>
      <c r="C157" s="6"/>
      <c r="D157" s="6"/>
      <c r="E157" s="6"/>
    </row>
    <row r="158" spans="1:5" ht="46.8" hidden="1" x14ac:dyDescent="0.3">
      <c r="A158" s="5" t="s">
        <v>28</v>
      </c>
      <c r="B158" s="31" t="s">
        <v>14</v>
      </c>
      <c r="C158" s="23">
        <f>C159</f>
        <v>0</v>
      </c>
      <c r="D158" s="23">
        <f t="shared" ref="D158:E158" si="39">D159</f>
        <v>0</v>
      </c>
      <c r="E158" s="23">
        <f t="shared" si="39"/>
        <v>0</v>
      </c>
    </row>
    <row r="159" spans="1:5" hidden="1" x14ac:dyDescent="0.3">
      <c r="A159" s="40" t="s">
        <v>4</v>
      </c>
      <c r="B159" s="40"/>
      <c r="C159" s="6"/>
      <c r="D159" s="6"/>
      <c r="E159" s="6"/>
    </row>
    <row r="160" spans="1:5" ht="31.2" x14ac:dyDescent="0.3">
      <c r="A160" s="47" t="s">
        <v>24</v>
      </c>
      <c r="B160" s="31" t="s">
        <v>81</v>
      </c>
      <c r="C160" s="41">
        <f>C162</f>
        <v>59174</v>
      </c>
      <c r="D160" s="41">
        <f t="shared" ref="D160:E160" si="40">D162</f>
        <v>59374</v>
      </c>
      <c r="E160" s="41">
        <f t="shared" si="40"/>
        <v>59374</v>
      </c>
    </row>
    <row r="161" spans="1:9" x14ac:dyDescent="0.3">
      <c r="A161" s="48"/>
      <c r="B161" s="31" t="s">
        <v>1</v>
      </c>
      <c r="C161" s="42"/>
      <c r="D161" s="42"/>
      <c r="E161" s="42"/>
    </row>
    <row r="162" spans="1:9" ht="15.6" customHeight="1" x14ac:dyDescent="0.3">
      <c r="A162" s="40" t="s">
        <v>34</v>
      </c>
      <c r="B162" s="40"/>
      <c r="C162" s="11">
        <v>59174</v>
      </c>
      <c r="D162" s="11">
        <v>59374</v>
      </c>
      <c r="E162" s="11">
        <v>59374</v>
      </c>
    </row>
    <row r="163" spans="1:9" ht="129" customHeight="1" x14ac:dyDescent="0.3">
      <c r="A163" s="47" t="s">
        <v>103</v>
      </c>
      <c r="B163" s="31" t="s">
        <v>82</v>
      </c>
      <c r="C163" s="41">
        <f>C165+C166</f>
        <v>5260.4</v>
      </c>
      <c r="D163" s="41">
        <f t="shared" ref="D163:E163" si="41">D165+D166</f>
        <v>5260.4</v>
      </c>
      <c r="E163" s="41">
        <f t="shared" si="41"/>
        <v>5260.4</v>
      </c>
      <c r="G163" s="2"/>
      <c r="H163" s="2"/>
      <c r="I163" s="2"/>
    </row>
    <row r="164" spans="1:9" ht="15" customHeight="1" x14ac:dyDescent="0.3">
      <c r="A164" s="48"/>
      <c r="B164" s="31" t="s">
        <v>1</v>
      </c>
      <c r="C164" s="42"/>
      <c r="D164" s="42"/>
      <c r="E164" s="42"/>
      <c r="G164" s="2"/>
      <c r="H164" s="2"/>
      <c r="I164" s="2"/>
    </row>
    <row r="165" spans="1:9" x14ac:dyDescent="0.3">
      <c r="A165" s="40" t="s">
        <v>3</v>
      </c>
      <c r="B165" s="40"/>
      <c r="C165" s="6">
        <v>1506.3</v>
      </c>
      <c r="D165" s="6">
        <v>1506.3</v>
      </c>
      <c r="E165" s="6">
        <v>1506.3</v>
      </c>
    </row>
    <row r="166" spans="1:9" ht="15.6" customHeight="1" x14ac:dyDescent="0.3">
      <c r="A166" s="40" t="s">
        <v>34</v>
      </c>
      <c r="B166" s="40"/>
      <c r="C166" s="6">
        <v>3754.1</v>
      </c>
      <c r="D166" s="6">
        <v>3754.1</v>
      </c>
      <c r="E166" s="6">
        <v>3754.1</v>
      </c>
    </row>
    <row r="167" spans="1:9" ht="62.4" x14ac:dyDescent="0.3">
      <c r="A167" s="47" t="s">
        <v>104</v>
      </c>
      <c r="B167" s="31" t="s">
        <v>83</v>
      </c>
      <c r="C167" s="41">
        <f>C169+C170</f>
        <v>9490</v>
      </c>
      <c r="D167" s="41">
        <f t="shared" ref="D167:E167" si="42">D169+D170</f>
        <v>9540</v>
      </c>
      <c r="E167" s="41">
        <f t="shared" si="42"/>
        <v>9600</v>
      </c>
    </row>
    <row r="168" spans="1:9" x14ac:dyDescent="0.3">
      <c r="A168" s="48"/>
      <c r="B168" s="31" t="s">
        <v>1</v>
      </c>
      <c r="C168" s="42"/>
      <c r="D168" s="42"/>
      <c r="E168" s="42"/>
    </row>
    <row r="169" spans="1:9" x14ac:dyDescent="0.3">
      <c r="A169" s="40" t="s">
        <v>3</v>
      </c>
      <c r="B169" s="40"/>
      <c r="C169" s="6">
        <v>4770</v>
      </c>
      <c r="D169" s="6">
        <v>4820</v>
      </c>
      <c r="E169" s="6">
        <v>4880</v>
      </c>
    </row>
    <row r="170" spans="1:9" ht="15.6" customHeight="1" x14ac:dyDescent="0.3">
      <c r="A170" s="40" t="s">
        <v>34</v>
      </c>
      <c r="B170" s="40"/>
      <c r="C170" s="6">
        <v>4720</v>
      </c>
      <c r="D170" s="6">
        <v>4720</v>
      </c>
      <c r="E170" s="6">
        <v>4720</v>
      </c>
    </row>
    <row r="171" spans="1:9" ht="78" x14ac:dyDescent="0.3">
      <c r="A171" s="47" t="s">
        <v>105</v>
      </c>
      <c r="B171" s="31" t="s">
        <v>84</v>
      </c>
      <c r="C171" s="41">
        <f>C173+C175</f>
        <v>784.8</v>
      </c>
      <c r="D171" s="41">
        <f t="shared" ref="D171:E171" si="43">D173+D175</f>
        <v>784.8</v>
      </c>
      <c r="E171" s="41">
        <f t="shared" si="43"/>
        <v>784.8</v>
      </c>
    </row>
    <row r="172" spans="1:9" x14ac:dyDescent="0.3">
      <c r="A172" s="48"/>
      <c r="B172" s="31" t="s">
        <v>1</v>
      </c>
      <c r="C172" s="42"/>
      <c r="D172" s="42"/>
      <c r="E172" s="42"/>
    </row>
    <row r="173" spans="1:9" x14ac:dyDescent="0.3">
      <c r="A173" s="40" t="s">
        <v>3</v>
      </c>
      <c r="B173" s="40"/>
      <c r="C173" s="6">
        <v>258.89999999999998</v>
      </c>
      <c r="D173" s="6">
        <v>258.89999999999998</v>
      </c>
      <c r="E173" s="6">
        <v>258.89999999999998</v>
      </c>
    </row>
    <row r="174" spans="1:9" hidden="1" x14ac:dyDescent="0.3">
      <c r="A174" s="40" t="s">
        <v>4</v>
      </c>
      <c r="B174" s="40"/>
      <c r="C174" s="6">
        <v>0</v>
      </c>
      <c r="D174" s="6">
        <v>0</v>
      </c>
      <c r="E174" s="6">
        <v>0</v>
      </c>
    </row>
    <row r="175" spans="1:9" ht="15.6" customHeight="1" x14ac:dyDescent="0.3">
      <c r="A175" s="40" t="s">
        <v>34</v>
      </c>
      <c r="B175" s="40"/>
      <c r="C175" s="6">
        <v>525.9</v>
      </c>
      <c r="D175" s="6">
        <v>525.9</v>
      </c>
      <c r="E175" s="6">
        <v>525.9</v>
      </c>
    </row>
    <row r="176" spans="1:9" ht="32.4" customHeight="1" x14ac:dyDescent="0.3">
      <c r="A176" s="47" t="s">
        <v>115</v>
      </c>
      <c r="B176" s="31" t="s">
        <v>116</v>
      </c>
      <c r="C176" s="41">
        <f>C178+C187</f>
        <v>152.4</v>
      </c>
      <c r="D176" s="41">
        <f t="shared" ref="D176:E176" si="44">D178+D187</f>
        <v>152.4</v>
      </c>
      <c r="E176" s="41">
        <f t="shared" si="44"/>
        <v>152.4</v>
      </c>
    </row>
    <row r="177" spans="1:8" ht="15.6" customHeight="1" x14ac:dyDescent="0.3">
      <c r="A177" s="48"/>
      <c r="B177" s="31" t="s">
        <v>1</v>
      </c>
      <c r="C177" s="42"/>
      <c r="D177" s="42"/>
      <c r="E177" s="42"/>
    </row>
    <row r="178" spans="1:8" ht="15.6" customHeight="1" x14ac:dyDescent="0.3">
      <c r="A178" s="40" t="s">
        <v>3</v>
      </c>
      <c r="B178" s="40"/>
      <c r="C178" s="6">
        <v>152.4</v>
      </c>
      <c r="D178" s="6">
        <v>152.4</v>
      </c>
      <c r="E178" s="6">
        <v>152.4</v>
      </c>
    </row>
    <row r="179" spans="1:8" ht="80.400000000000006" customHeight="1" x14ac:dyDescent="0.3">
      <c r="A179" s="47" t="s">
        <v>117</v>
      </c>
      <c r="B179" s="31" t="s">
        <v>118</v>
      </c>
      <c r="C179" s="41">
        <f>C181</f>
        <v>445.9</v>
      </c>
      <c r="D179" s="41">
        <f>D181</f>
        <v>445.9</v>
      </c>
      <c r="E179" s="41">
        <f>E181</f>
        <v>445.9</v>
      </c>
    </row>
    <row r="180" spans="1:8" ht="15.6" customHeight="1" x14ac:dyDescent="0.3">
      <c r="A180" s="48"/>
      <c r="B180" s="31" t="s">
        <v>1</v>
      </c>
      <c r="C180" s="42"/>
      <c r="D180" s="42"/>
      <c r="E180" s="42"/>
      <c r="F180" s="2"/>
      <c r="G180" s="2"/>
      <c r="H180" s="2"/>
    </row>
    <row r="181" spans="1:8" ht="19.8" customHeight="1" x14ac:dyDescent="0.3">
      <c r="A181" s="40" t="s">
        <v>3</v>
      </c>
      <c r="B181" s="40"/>
      <c r="C181" s="6">
        <v>445.9</v>
      </c>
      <c r="D181" s="6">
        <v>445.9</v>
      </c>
      <c r="E181" s="6">
        <v>445.9</v>
      </c>
    </row>
    <row r="182" spans="1:8" ht="35.4" customHeight="1" x14ac:dyDescent="0.3">
      <c r="A182" s="47" t="s">
        <v>129</v>
      </c>
      <c r="B182" s="31" t="s">
        <v>130</v>
      </c>
      <c r="C182" s="41">
        <f>C184+C185</f>
        <v>714.3</v>
      </c>
      <c r="D182" s="41">
        <f>D184+D185</f>
        <v>0</v>
      </c>
      <c r="E182" s="41">
        <f>E184+E185</f>
        <v>0</v>
      </c>
    </row>
    <row r="183" spans="1:8" ht="18.600000000000001" customHeight="1" x14ac:dyDescent="0.3">
      <c r="A183" s="48"/>
      <c r="B183" s="31" t="s">
        <v>1</v>
      </c>
      <c r="C183" s="42"/>
      <c r="D183" s="42"/>
      <c r="E183" s="42"/>
    </row>
    <row r="184" spans="1:8" ht="18" customHeight="1" x14ac:dyDescent="0.3">
      <c r="A184" s="40" t="s">
        <v>3</v>
      </c>
      <c r="B184" s="40"/>
      <c r="C184" s="6">
        <v>500</v>
      </c>
      <c r="D184" s="6">
        <v>0</v>
      </c>
      <c r="E184" s="6">
        <v>0</v>
      </c>
    </row>
    <row r="185" spans="1:8" ht="18" customHeight="1" x14ac:dyDescent="0.3">
      <c r="A185" s="40" t="s">
        <v>34</v>
      </c>
      <c r="B185" s="40"/>
      <c r="C185" s="6">
        <v>214.3</v>
      </c>
      <c r="D185" s="6">
        <v>0</v>
      </c>
      <c r="E185" s="6">
        <v>0</v>
      </c>
    </row>
    <row r="186" spans="1:8" ht="31.2" x14ac:dyDescent="0.3">
      <c r="A186" s="56" t="s">
        <v>12</v>
      </c>
      <c r="B186" s="7" t="s">
        <v>106</v>
      </c>
      <c r="C186" s="49">
        <f>SUM(C188:C191)</f>
        <v>549544.9</v>
      </c>
      <c r="D186" s="49">
        <f>SUM(D188:D191)</f>
        <v>134343.69999999998</v>
      </c>
      <c r="E186" s="49">
        <f>SUM(E188:E191)</f>
        <v>134021.4</v>
      </c>
    </row>
    <row r="187" spans="1:8" x14ac:dyDescent="0.3">
      <c r="A187" s="56"/>
      <c r="B187" s="31" t="s">
        <v>1</v>
      </c>
      <c r="C187" s="49"/>
      <c r="D187" s="49"/>
      <c r="E187" s="49"/>
    </row>
    <row r="188" spans="1:8" x14ac:dyDescent="0.3">
      <c r="A188" s="40" t="s">
        <v>2</v>
      </c>
      <c r="B188" s="40"/>
      <c r="C188" s="6">
        <f>C198+C194+C208+C215</f>
        <v>2184.5</v>
      </c>
      <c r="D188" s="6">
        <f>D198+D194+D208</f>
        <v>2146.8000000000002</v>
      </c>
      <c r="E188" s="6">
        <f>E198+E194+E208</f>
        <v>1840.6</v>
      </c>
    </row>
    <row r="189" spans="1:8" x14ac:dyDescent="0.3">
      <c r="A189" s="67" t="s">
        <v>128</v>
      </c>
      <c r="B189" s="68"/>
      <c r="C189" s="6">
        <f>C204</f>
        <v>47682.3</v>
      </c>
      <c r="D189" s="6">
        <f t="shared" ref="D189:E189" si="45">D204</f>
        <v>0</v>
      </c>
      <c r="E189" s="6">
        <f t="shared" si="45"/>
        <v>0</v>
      </c>
    </row>
    <row r="190" spans="1:8" x14ac:dyDescent="0.3">
      <c r="A190" s="40" t="s">
        <v>3</v>
      </c>
      <c r="B190" s="40"/>
      <c r="C190" s="6">
        <f>C195+C200+C205+C209+C211+C216</f>
        <v>462505.7</v>
      </c>
      <c r="D190" s="6">
        <f>D195+D200+D205+D209+D211+D216</f>
        <v>124087.79999999999</v>
      </c>
      <c r="E190" s="6">
        <f>E195+E200+E205+E209+E211+E216</f>
        <v>124087.79999999999</v>
      </c>
    </row>
    <row r="191" spans="1:8" ht="15.6" customHeight="1" x14ac:dyDescent="0.3">
      <c r="A191" s="40" t="s">
        <v>34</v>
      </c>
      <c r="B191" s="40"/>
      <c r="C191" s="6">
        <f>C196+C206+C201+C220+C217</f>
        <v>37172.400000000001</v>
      </c>
      <c r="D191" s="6">
        <f>D196+D206+D201+D220+D217</f>
        <v>8109.1</v>
      </c>
      <c r="E191" s="6">
        <f>E196+E206+E201+E220+E217</f>
        <v>8093</v>
      </c>
    </row>
    <row r="192" spans="1:8" ht="46.8" x14ac:dyDescent="0.3">
      <c r="A192" s="47" t="s">
        <v>25</v>
      </c>
      <c r="B192" s="31" t="s">
        <v>85</v>
      </c>
      <c r="C192" s="41">
        <f>SUM(C194:C196)</f>
        <v>64787</v>
      </c>
      <c r="D192" s="41">
        <f t="shared" ref="D192:E192" si="46">SUM(D194:D196)</f>
        <v>64747.4</v>
      </c>
      <c r="E192" s="41">
        <f t="shared" si="46"/>
        <v>64425.1</v>
      </c>
    </row>
    <row r="193" spans="1:5" s="16" customFormat="1" x14ac:dyDescent="0.3">
      <c r="A193" s="48"/>
      <c r="B193" s="31" t="s">
        <v>1</v>
      </c>
      <c r="C193" s="42"/>
      <c r="D193" s="42"/>
      <c r="E193" s="42"/>
    </row>
    <row r="194" spans="1:5" ht="15.6" customHeight="1" x14ac:dyDescent="0.3">
      <c r="A194" s="40" t="s">
        <v>2</v>
      </c>
      <c r="B194" s="40"/>
      <c r="C194" s="11">
        <v>2184.5</v>
      </c>
      <c r="D194" s="11">
        <v>2146.8000000000002</v>
      </c>
      <c r="E194" s="11">
        <v>1840.6</v>
      </c>
    </row>
    <row r="195" spans="1:5" x14ac:dyDescent="0.3">
      <c r="A195" s="40" t="s">
        <v>16</v>
      </c>
      <c r="B195" s="40"/>
      <c r="C195" s="11">
        <v>59363.199999999997</v>
      </c>
      <c r="D195" s="11">
        <v>59363.199999999997</v>
      </c>
      <c r="E195" s="11">
        <v>59363.199999999997</v>
      </c>
    </row>
    <row r="196" spans="1:5" ht="15.6" customHeight="1" x14ac:dyDescent="0.3">
      <c r="A196" s="40" t="s">
        <v>34</v>
      </c>
      <c r="B196" s="40"/>
      <c r="C196" s="11">
        <v>3239.3</v>
      </c>
      <c r="D196" s="11">
        <v>3237.4</v>
      </c>
      <c r="E196" s="11">
        <v>3221.3</v>
      </c>
    </row>
    <row r="197" spans="1:5" ht="63" customHeight="1" x14ac:dyDescent="0.3">
      <c r="A197" s="53" t="s">
        <v>61</v>
      </c>
      <c r="B197" s="31" t="s">
        <v>127</v>
      </c>
      <c r="C197" s="41">
        <f>SUM(C198:C201)</f>
        <v>6778.4</v>
      </c>
      <c r="D197" s="41">
        <f>SUM(D198:D201)</f>
        <v>6778.4</v>
      </c>
      <c r="E197" s="41">
        <f>SUM(E198:E201)</f>
        <v>6778.4</v>
      </c>
    </row>
    <row r="198" spans="1:5" ht="15.6" hidden="1" customHeight="1" x14ac:dyDescent="0.3">
      <c r="A198" s="54"/>
      <c r="B198" s="33"/>
      <c r="C198" s="52"/>
      <c r="D198" s="52"/>
      <c r="E198" s="52"/>
    </row>
    <row r="199" spans="1:5" ht="19.8" customHeight="1" x14ac:dyDescent="0.3">
      <c r="A199" s="55"/>
      <c r="B199" s="31" t="s">
        <v>1</v>
      </c>
      <c r="C199" s="42"/>
      <c r="D199" s="42"/>
      <c r="E199" s="42"/>
    </row>
    <row r="200" spans="1:5" ht="15.6" customHeight="1" x14ac:dyDescent="0.3">
      <c r="A200" s="40" t="s">
        <v>16</v>
      </c>
      <c r="B200" s="40"/>
      <c r="C200" s="11">
        <v>6303.9</v>
      </c>
      <c r="D200" s="11">
        <v>6303.9</v>
      </c>
      <c r="E200" s="11">
        <v>6303.9</v>
      </c>
    </row>
    <row r="201" spans="1:5" ht="15.6" customHeight="1" x14ac:dyDescent="0.3">
      <c r="A201" s="40" t="s">
        <v>34</v>
      </c>
      <c r="B201" s="40"/>
      <c r="C201" s="11">
        <v>474.5</v>
      </c>
      <c r="D201" s="11">
        <v>474.5</v>
      </c>
      <c r="E201" s="11">
        <v>474.5</v>
      </c>
    </row>
    <row r="202" spans="1:5" s="16" customFormat="1" x14ac:dyDescent="0.3">
      <c r="A202" s="47" t="s">
        <v>64</v>
      </c>
      <c r="B202" s="31" t="s">
        <v>120</v>
      </c>
      <c r="C202" s="41">
        <f>SUM(C204:C206)</f>
        <v>477979.5</v>
      </c>
      <c r="D202" s="41">
        <f t="shared" ref="D202:E202" si="47">SUM(D204:D206)</f>
        <v>62817.899999999994</v>
      </c>
      <c r="E202" s="41">
        <f t="shared" si="47"/>
        <v>62817.899999999994</v>
      </c>
    </row>
    <row r="203" spans="1:5" s="16" customFormat="1" x14ac:dyDescent="0.3">
      <c r="A203" s="48"/>
      <c r="B203" s="31" t="s">
        <v>1</v>
      </c>
      <c r="C203" s="42"/>
      <c r="D203" s="42"/>
      <c r="E203" s="42"/>
    </row>
    <row r="204" spans="1:5" s="16" customFormat="1" x14ac:dyDescent="0.3">
      <c r="A204" s="67" t="s">
        <v>128</v>
      </c>
      <c r="B204" s="68"/>
      <c r="C204" s="15">
        <v>47682.3</v>
      </c>
      <c r="D204" s="15">
        <v>0</v>
      </c>
      <c r="E204" s="15">
        <v>0</v>
      </c>
    </row>
    <row r="205" spans="1:5" s="16" customFormat="1" x14ac:dyDescent="0.3">
      <c r="A205" s="40" t="s">
        <v>3</v>
      </c>
      <c r="B205" s="40"/>
      <c r="C205" s="11">
        <f>341624.9+55213.7</f>
        <v>396838.60000000003</v>
      </c>
      <c r="D205" s="11">
        <v>58420.7</v>
      </c>
      <c r="E205" s="11">
        <v>58420.7</v>
      </c>
    </row>
    <row r="206" spans="1:5" s="16" customFormat="1" ht="15.6" customHeight="1" x14ac:dyDescent="0.3">
      <c r="A206" s="40" t="s">
        <v>34</v>
      </c>
      <c r="B206" s="40"/>
      <c r="C206" s="11">
        <f>29302.7+4155.9</f>
        <v>33458.6</v>
      </c>
      <c r="D206" s="11">
        <v>4397.2</v>
      </c>
      <c r="E206" s="11">
        <v>4397.2</v>
      </c>
    </row>
    <row r="207" spans="1:5" ht="78" hidden="1" x14ac:dyDescent="0.3">
      <c r="A207" s="5" t="s">
        <v>53</v>
      </c>
      <c r="B207" s="31" t="s">
        <v>51</v>
      </c>
      <c r="C207" s="26">
        <f>C209+C208</f>
        <v>0</v>
      </c>
      <c r="D207" s="26">
        <f>D209+D208</f>
        <v>0</v>
      </c>
      <c r="E207" s="26">
        <f>E209+E208</f>
        <v>0</v>
      </c>
    </row>
    <row r="208" spans="1:5" hidden="1" x14ac:dyDescent="0.3">
      <c r="A208" s="40" t="s">
        <v>2</v>
      </c>
      <c r="B208" s="40"/>
      <c r="C208" s="27">
        <v>0</v>
      </c>
      <c r="D208" s="27">
        <v>0</v>
      </c>
      <c r="E208" s="27">
        <v>0</v>
      </c>
    </row>
    <row r="209" spans="1:5" hidden="1" x14ac:dyDescent="0.3">
      <c r="A209" s="40" t="s">
        <v>3</v>
      </c>
      <c r="B209" s="40"/>
      <c r="C209" s="11">
        <v>0</v>
      </c>
      <c r="D209" s="11">
        <v>0</v>
      </c>
      <c r="E209" s="11">
        <v>0</v>
      </c>
    </row>
    <row r="210" spans="1:5" ht="202.8" hidden="1" x14ac:dyDescent="0.3">
      <c r="A210" s="5" t="s">
        <v>59</v>
      </c>
      <c r="B210" s="31" t="s">
        <v>60</v>
      </c>
      <c r="C210" s="26">
        <f>C211</f>
        <v>0</v>
      </c>
      <c r="D210" s="26">
        <f t="shared" ref="D210:E210" si="48">D211</f>
        <v>0</v>
      </c>
      <c r="E210" s="26">
        <f t="shared" si="48"/>
        <v>0</v>
      </c>
    </row>
    <row r="211" spans="1:5" ht="15.6" hidden="1" customHeight="1" x14ac:dyDescent="0.3">
      <c r="A211" s="40" t="s">
        <v>3</v>
      </c>
      <c r="B211" s="40"/>
      <c r="C211" s="11"/>
      <c r="D211" s="11"/>
      <c r="E211" s="11"/>
    </row>
    <row r="212" spans="1:5" hidden="1" x14ac:dyDescent="0.3">
      <c r="A212" s="31"/>
      <c r="B212" s="31"/>
      <c r="C212" s="11"/>
      <c r="D212" s="11"/>
      <c r="E212" s="11"/>
    </row>
    <row r="213" spans="1:5" s="4" customFormat="1" hidden="1" x14ac:dyDescent="0.3">
      <c r="A213" s="47" t="s">
        <v>119</v>
      </c>
      <c r="B213" s="31"/>
      <c r="C213" s="41">
        <f>SUM(C215:C217)</f>
        <v>0</v>
      </c>
      <c r="D213" s="41">
        <f t="shared" ref="D213:E213" si="49">SUM(D216:D217)</f>
        <v>0</v>
      </c>
      <c r="E213" s="41">
        <f t="shared" si="49"/>
        <v>0</v>
      </c>
    </row>
    <row r="214" spans="1:5" s="4" customFormat="1" hidden="1" x14ac:dyDescent="0.3">
      <c r="A214" s="48"/>
      <c r="B214" s="31" t="s">
        <v>1</v>
      </c>
      <c r="C214" s="42"/>
      <c r="D214" s="42"/>
      <c r="E214" s="42"/>
    </row>
    <row r="215" spans="1:5" s="17" customFormat="1" hidden="1" x14ac:dyDescent="0.3">
      <c r="A215" s="40" t="s">
        <v>2</v>
      </c>
      <c r="B215" s="40"/>
      <c r="C215" s="15"/>
      <c r="D215" s="32"/>
      <c r="E215" s="32"/>
    </row>
    <row r="216" spans="1:5" s="17" customFormat="1" ht="15.6" hidden="1" customHeight="1" x14ac:dyDescent="0.3">
      <c r="A216" s="40" t="s">
        <v>3</v>
      </c>
      <c r="B216" s="40"/>
      <c r="C216" s="11"/>
      <c r="D216" s="11">
        <v>0</v>
      </c>
      <c r="E216" s="11">
        <v>0</v>
      </c>
    </row>
    <row r="217" spans="1:5" s="17" customFormat="1" ht="15.6" hidden="1" customHeight="1" x14ac:dyDescent="0.3">
      <c r="A217" s="40" t="s">
        <v>34</v>
      </c>
      <c r="B217" s="40"/>
      <c r="C217" s="11"/>
      <c r="D217" s="11">
        <v>0</v>
      </c>
      <c r="E217" s="11">
        <v>0</v>
      </c>
    </row>
    <row r="218" spans="1:5" hidden="1" x14ac:dyDescent="0.3">
      <c r="A218" s="47" t="s">
        <v>121</v>
      </c>
      <c r="B218" s="31"/>
      <c r="C218" s="41">
        <f>SUM(C220:C220)</f>
        <v>0</v>
      </c>
      <c r="D218" s="41">
        <f>SUM(D220:D220)</f>
        <v>0</v>
      </c>
      <c r="E218" s="41">
        <f>SUM(E220:E220)</f>
        <v>0</v>
      </c>
    </row>
    <row r="219" spans="1:5" hidden="1" x14ac:dyDescent="0.3">
      <c r="A219" s="48"/>
      <c r="B219" s="31" t="s">
        <v>1</v>
      </c>
      <c r="C219" s="42"/>
      <c r="D219" s="42"/>
      <c r="E219" s="42"/>
    </row>
    <row r="220" spans="1:5" ht="15.6" hidden="1" customHeight="1" x14ac:dyDescent="0.3">
      <c r="A220" s="40" t="s">
        <v>34</v>
      </c>
      <c r="B220" s="40"/>
      <c r="C220" s="11"/>
      <c r="D220" s="11">
        <v>0</v>
      </c>
      <c r="E220" s="11">
        <v>0</v>
      </c>
    </row>
    <row r="221" spans="1:5" ht="62.4" x14ac:dyDescent="0.3">
      <c r="A221" s="56" t="s">
        <v>13</v>
      </c>
      <c r="B221" s="7" t="s">
        <v>107</v>
      </c>
      <c r="C221" s="49">
        <f>C223</f>
        <v>21200</v>
      </c>
      <c r="D221" s="49">
        <f>D223</f>
        <v>20150</v>
      </c>
      <c r="E221" s="49">
        <f>E223</f>
        <v>20150</v>
      </c>
    </row>
    <row r="222" spans="1:5" x14ac:dyDescent="0.3">
      <c r="A222" s="56"/>
      <c r="B222" s="31" t="s">
        <v>1</v>
      </c>
      <c r="C222" s="49"/>
      <c r="D222" s="49"/>
      <c r="E222" s="49"/>
    </row>
    <row r="223" spans="1:5" x14ac:dyDescent="0.3">
      <c r="A223" s="40" t="s">
        <v>34</v>
      </c>
      <c r="B223" s="40"/>
      <c r="C223" s="6">
        <f>C226+C229+C232</f>
        <v>21200</v>
      </c>
      <c r="D223" s="6">
        <f>D226+D229+D232</f>
        <v>20150</v>
      </c>
      <c r="E223" s="6">
        <f>E226+E229+E232</f>
        <v>20150</v>
      </c>
    </row>
    <row r="224" spans="1:5" ht="93.6" x14ac:dyDescent="0.3">
      <c r="A224" s="47" t="s">
        <v>26</v>
      </c>
      <c r="B224" s="31" t="s">
        <v>109</v>
      </c>
      <c r="C224" s="23">
        <f>C226</f>
        <v>1000</v>
      </c>
      <c r="D224" s="23">
        <f t="shared" ref="D224:E224" si="50">D226</f>
        <v>0</v>
      </c>
      <c r="E224" s="23">
        <f t="shared" si="50"/>
        <v>0</v>
      </c>
    </row>
    <row r="225" spans="1:9" x14ac:dyDescent="0.3">
      <c r="A225" s="48"/>
      <c r="B225" s="31" t="s">
        <v>1</v>
      </c>
      <c r="C225" s="23"/>
      <c r="D225" s="23"/>
      <c r="E225" s="23"/>
    </row>
    <row r="226" spans="1:9" x14ac:dyDescent="0.3">
      <c r="A226" s="40" t="s">
        <v>34</v>
      </c>
      <c r="B226" s="40"/>
      <c r="C226" s="6">
        <v>1000</v>
      </c>
      <c r="D226" s="6">
        <v>0</v>
      </c>
      <c r="E226" s="6">
        <v>0</v>
      </c>
    </row>
    <row r="227" spans="1:9" ht="40.200000000000003" customHeight="1" x14ac:dyDescent="0.3">
      <c r="A227" s="47" t="s">
        <v>27</v>
      </c>
      <c r="B227" s="31" t="s">
        <v>110</v>
      </c>
      <c r="C227" s="41">
        <f>C229</f>
        <v>20000</v>
      </c>
      <c r="D227" s="41">
        <f t="shared" ref="D227" si="51">D229</f>
        <v>20000</v>
      </c>
      <c r="E227" s="41">
        <f t="shared" ref="E227" si="52">E229</f>
        <v>20000</v>
      </c>
    </row>
    <row r="228" spans="1:9" ht="17.399999999999999" customHeight="1" x14ac:dyDescent="0.3">
      <c r="A228" s="48"/>
      <c r="B228" s="31" t="s">
        <v>1</v>
      </c>
      <c r="C228" s="42"/>
      <c r="D228" s="42"/>
      <c r="E228" s="42"/>
    </row>
    <row r="229" spans="1:9" x14ac:dyDescent="0.3">
      <c r="A229" s="40" t="s">
        <v>34</v>
      </c>
      <c r="B229" s="40"/>
      <c r="C229" s="6">
        <v>20000</v>
      </c>
      <c r="D229" s="6">
        <v>20000</v>
      </c>
      <c r="E229" s="6">
        <v>20000</v>
      </c>
    </row>
    <row r="230" spans="1:9" ht="31.2" x14ac:dyDescent="0.3">
      <c r="A230" s="47" t="s">
        <v>28</v>
      </c>
      <c r="B230" s="31" t="s">
        <v>126</v>
      </c>
      <c r="C230" s="41">
        <f>C232</f>
        <v>200</v>
      </c>
      <c r="D230" s="41">
        <f t="shared" ref="D230:E230" si="53">D232</f>
        <v>150</v>
      </c>
      <c r="E230" s="41">
        <f t="shared" si="53"/>
        <v>150</v>
      </c>
    </row>
    <row r="231" spans="1:9" x14ac:dyDescent="0.3">
      <c r="A231" s="48"/>
      <c r="B231" s="31" t="s">
        <v>1</v>
      </c>
      <c r="C231" s="42"/>
      <c r="D231" s="42"/>
      <c r="E231" s="42"/>
    </row>
    <row r="232" spans="1:9" ht="15.6" customHeight="1" x14ac:dyDescent="0.3">
      <c r="A232" s="40" t="s">
        <v>34</v>
      </c>
      <c r="B232" s="40"/>
      <c r="C232" s="6">
        <v>200</v>
      </c>
      <c r="D232" s="6">
        <v>150</v>
      </c>
      <c r="E232" s="6">
        <v>150</v>
      </c>
    </row>
    <row r="233" spans="1:9" ht="62.4" x14ac:dyDescent="0.3">
      <c r="A233" s="56" t="s">
        <v>15</v>
      </c>
      <c r="B233" s="7" t="s">
        <v>108</v>
      </c>
      <c r="C233" s="57">
        <f>C236+C235</f>
        <v>366.5</v>
      </c>
      <c r="D233" s="57">
        <f t="shared" ref="D233:E233" si="54">D236+D235</f>
        <v>0</v>
      </c>
      <c r="E233" s="57">
        <f t="shared" si="54"/>
        <v>0</v>
      </c>
      <c r="F233" s="16"/>
      <c r="G233" s="2"/>
      <c r="H233" s="2"/>
      <c r="I233" s="2"/>
    </row>
    <row r="234" spans="1:9" x14ac:dyDescent="0.3">
      <c r="A234" s="56"/>
      <c r="B234" s="31" t="s">
        <v>1</v>
      </c>
      <c r="C234" s="58"/>
      <c r="D234" s="58"/>
      <c r="E234" s="58"/>
      <c r="F234" s="16"/>
    </row>
    <row r="235" spans="1:9" x14ac:dyDescent="0.3">
      <c r="A235" s="40" t="s">
        <v>3</v>
      </c>
      <c r="B235" s="40"/>
      <c r="C235" s="15">
        <f>C239</f>
        <v>146.6</v>
      </c>
      <c r="D235" s="15">
        <f t="shared" ref="D235:E235" si="55">D239</f>
        <v>0</v>
      </c>
      <c r="E235" s="15">
        <f t="shared" si="55"/>
        <v>0</v>
      </c>
      <c r="F235" s="16"/>
    </row>
    <row r="236" spans="1:9" x14ac:dyDescent="0.3">
      <c r="A236" s="40" t="s">
        <v>34</v>
      </c>
      <c r="B236" s="40"/>
      <c r="C236" s="6">
        <f>C240</f>
        <v>219.9</v>
      </c>
      <c r="D236" s="6">
        <f t="shared" ref="D236:E236" si="56">D240</f>
        <v>0</v>
      </c>
      <c r="E236" s="6">
        <f t="shared" si="56"/>
        <v>0</v>
      </c>
      <c r="F236" s="16"/>
    </row>
    <row r="237" spans="1:9" ht="120" customHeight="1" x14ac:dyDescent="0.3">
      <c r="A237" s="47" t="s">
        <v>29</v>
      </c>
      <c r="B237" s="31" t="s">
        <v>123</v>
      </c>
      <c r="C237" s="41">
        <f>C240+C239</f>
        <v>366.5</v>
      </c>
      <c r="D237" s="41">
        <f t="shared" ref="D237:E237" si="57">D240+D239</f>
        <v>0</v>
      </c>
      <c r="E237" s="41">
        <f t="shared" si="57"/>
        <v>0</v>
      </c>
      <c r="F237" s="16"/>
    </row>
    <row r="238" spans="1:9" x14ac:dyDescent="0.3">
      <c r="A238" s="48"/>
      <c r="B238" s="31" t="s">
        <v>1</v>
      </c>
      <c r="C238" s="42"/>
      <c r="D238" s="42"/>
      <c r="E238" s="42"/>
      <c r="F238" s="16"/>
    </row>
    <row r="239" spans="1:9" x14ac:dyDescent="0.3">
      <c r="A239" s="40" t="s">
        <v>3</v>
      </c>
      <c r="B239" s="40"/>
      <c r="C239" s="15">
        <v>146.6</v>
      </c>
      <c r="D239" s="15">
        <v>0</v>
      </c>
      <c r="E239" s="15">
        <v>0</v>
      </c>
      <c r="F239" s="16"/>
    </row>
    <row r="240" spans="1:9" x14ac:dyDescent="0.3">
      <c r="A240" s="40" t="s">
        <v>34</v>
      </c>
      <c r="B240" s="40"/>
      <c r="C240" s="6">
        <v>219.9</v>
      </c>
      <c r="D240" s="6">
        <v>0</v>
      </c>
      <c r="E240" s="6">
        <v>0</v>
      </c>
      <c r="F240" s="16"/>
    </row>
    <row r="241" spans="1:5" ht="79.95" hidden="1" customHeight="1" x14ac:dyDescent="0.3">
      <c r="A241" s="3" t="s">
        <v>54</v>
      </c>
      <c r="B241" s="9" t="s">
        <v>62</v>
      </c>
      <c r="C241" s="28">
        <f>C242</f>
        <v>70</v>
      </c>
      <c r="D241" s="28">
        <f t="shared" ref="D241:E241" si="58">D242</f>
        <v>70</v>
      </c>
      <c r="E241" s="28">
        <f t="shared" si="58"/>
        <v>70</v>
      </c>
    </row>
    <row r="242" spans="1:5" hidden="1" x14ac:dyDescent="0.3">
      <c r="A242" s="74" t="s">
        <v>34</v>
      </c>
      <c r="B242" s="74"/>
      <c r="C242" s="29">
        <v>70</v>
      </c>
      <c r="D242" s="29">
        <v>70</v>
      </c>
      <c r="E242" s="29">
        <v>70</v>
      </c>
    </row>
  </sheetData>
  <mergeCells count="303">
    <mergeCell ref="A8:B8"/>
    <mergeCell ref="A182:A183"/>
    <mergeCell ref="C182:C183"/>
    <mergeCell ref="D182:D183"/>
    <mergeCell ref="E182:E183"/>
    <mergeCell ref="A184:B184"/>
    <mergeCell ref="A185:B185"/>
    <mergeCell ref="A128:A129"/>
    <mergeCell ref="C128:C129"/>
    <mergeCell ref="D128:D129"/>
    <mergeCell ref="E128:E129"/>
    <mergeCell ref="A130:B130"/>
    <mergeCell ref="A131:B131"/>
    <mergeCell ref="A132:B132"/>
    <mergeCell ref="A61:A62"/>
    <mergeCell ref="A53:B53"/>
    <mergeCell ref="A14:B14"/>
    <mergeCell ref="A16:B16"/>
    <mergeCell ref="A12:B12"/>
    <mergeCell ref="A18:B18"/>
    <mergeCell ref="A20:B20"/>
    <mergeCell ref="C218:C219"/>
    <mergeCell ref="D218:D219"/>
    <mergeCell ref="E218:E219"/>
    <mergeCell ref="A220:B220"/>
    <mergeCell ref="A240:B240"/>
    <mergeCell ref="A242:B242"/>
    <mergeCell ref="A209:B209"/>
    <mergeCell ref="A237:A238"/>
    <mergeCell ref="D233:D234"/>
    <mergeCell ref="E233:E234"/>
    <mergeCell ref="A236:B236"/>
    <mergeCell ref="A230:A231"/>
    <mergeCell ref="C230:C231"/>
    <mergeCell ref="D230:D231"/>
    <mergeCell ref="E230:E231"/>
    <mergeCell ref="A232:B232"/>
    <mergeCell ref="A224:A225"/>
    <mergeCell ref="A213:A214"/>
    <mergeCell ref="C213:C214"/>
    <mergeCell ref="D213:D214"/>
    <mergeCell ref="E213:E214"/>
    <mergeCell ref="A216:B216"/>
    <mergeCell ref="A221:A222"/>
    <mergeCell ref="A217:B217"/>
    <mergeCell ref="A206:B206"/>
    <mergeCell ref="A195:B195"/>
    <mergeCell ref="A196:B196"/>
    <mergeCell ref="A201:B201"/>
    <mergeCell ref="A205:B205"/>
    <mergeCell ref="A211:B211"/>
    <mergeCell ref="A208:B208"/>
    <mergeCell ref="A200:B200"/>
    <mergeCell ref="A137:B137"/>
    <mergeCell ref="A166:B166"/>
    <mergeCell ref="A170:B170"/>
    <mergeCell ref="A174:B174"/>
    <mergeCell ref="A186:A187"/>
    <mergeCell ref="A173:B173"/>
    <mergeCell ref="A175:B175"/>
    <mergeCell ref="A160:A161"/>
    <mergeCell ref="A163:A164"/>
    <mergeCell ref="A171:A172"/>
    <mergeCell ref="A155:B155"/>
    <mergeCell ref="A157:B157"/>
    <mergeCell ref="A159:B159"/>
    <mergeCell ref="A204:B204"/>
    <mergeCell ref="A189:B189"/>
    <mergeCell ref="A194:B194"/>
    <mergeCell ref="A7:B7"/>
    <mergeCell ref="A9:B9"/>
    <mergeCell ref="A10:B10"/>
    <mergeCell ref="A218:A219"/>
    <mergeCell ref="A36:B36"/>
    <mergeCell ref="A34:A35"/>
    <mergeCell ref="C221:C222"/>
    <mergeCell ref="D221:D222"/>
    <mergeCell ref="E221:E222"/>
    <mergeCell ref="C29:C30"/>
    <mergeCell ref="D29:D30"/>
    <mergeCell ref="E29:E30"/>
    <mergeCell ref="A32:B32"/>
    <mergeCell ref="A33:B33"/>
    <mergeCell ref="A76:B76"/>
    <mergeCell ref="A38:B38"/>
    <mergeCell ref="A42:B42"/>
    <mergeCell ref="A46:B46"/>
    <mergeCell ref="A67:B67"/>
    <mergeCell ref="A50:B50"/>
    <mergeCell ref="A41:B41"/>
    <mergeCell ref="A45:B45"/>
    <mergeCell ref="A52:B52"/>
    <mergeCell ref="A56:B56"/>
    <mergeCell ref="A64:A65"/>
    <mergeCell ref="C64:C65"/>
    <mergeCell ref="D64:D65"/>
    <mergeCell ref="E64:E65"/>
    <mergeCell ref="A68:A69"/>
    <mergeCell ref="C68:C69"/>
    <mergeCell ref="A21:B21"/>
    <mergeCell ref="A23:B23"/>
    <mergeCell ref="A24:B24"/>
    <mergeCell ref="A31:B31"/>
    <mergeCell ref="A26:B26"/>
    <mergeCell ref="A29:A30"/>
    <mergeCell ref="A49:B49"/>
    <mergeCell ref="A47:A48"/>
    <mergeCell ref="D68:D69"/>
    <mergeCell ref="A72:A73"/>
    <mergeCell ref="A86:A87"/>
    <mergeCell ref="C86:C87"/>
    <mergeCell ref="A106:A107"/>
    <mergeCell ref="C106:C107"/>
    <mergeCell ref="A110:A111"/>
    <mergeCell ref="A1:E1"/>
    <mergeCell ref="A2:E2"/>
    <mergeCell ref="A3:E3"/>
    <mergeCell ref="A5:B5"/>
    <mergeCell ref="C5:C6"/>
    <mergeCell ref="D5:D6"/>
    <mergeCell ref="E5:E6"/>
    <mergeCell ref="A6:B6"/>
    <mergeCell ref="E99:E100"/>
    <mergeCell ref="D79:D80"/>
    <mergeCell ref="E79:E80"/>
    <mergeCell ref="E57:E58"/>
    <mergeCell ref="C72:C73"/>
    <mergeCell ref="D72:D73"/>
    <mergeCell ref="E72:E73"/>
    <mergeCell ref="C61:C62"/>
    <mergeCell ref="D61:D62"/>
    <mergeCell ref="E61:E62"/>
    <mergeCell ref="D99:D100"/>
    <mergeCell ref="A57:A58"/>
    <mergeCell ref="C57:C58"/>
    <mergeCell ref="D57:D58"/>
    <mergeCell ref="D86:D87"/>
    <mergeCell ref="A71:B71"/>
    <mergeCell ref="C99:C100"/>
    <mergeCell ref="A85:B85"/>
    <mergeCell ref="A90:B90"/>
    <mergeCell ref="A93:B93"/>
    <mergeCell ref="A95:B95"/>
    <mergeCell ref="A98:B98"/>
    <mergeCell ref="A97:B97"/>
    <mergeCell ref="A89:B89"/>
    <mergeCell ref="A82:B82"/>
    <mergeCell ref="A88:B88"/>
    <mergeCell ref="A81:B81"/>
    <mergeCell ref="A74:B74"/>
    <mergeCell ref="A70:B70"/>
    <mergeCell ref="A83:B83"/>
    <mergeCell ref="A99:A100"/>
    <mergeCell ref="A79:A80"/>
    <mergeCell ref="C79:C80"/>
    <mergeCell ref="A66:B66"/>
    <mergeCell ref="A136:B136"/>
    <mergeCell ref="D113:D114"/>
    <mergeCell ref="E113:E114"/>
    <mergeCell ref="A116:B116"/>
    <mergeCell ref="A117:B117"/>
    <mergeCell ref="A121:B121"/>
    <mergeCell ref="A122:B122"/>
    <mergeCell ref="A124:B124"/>
    <mergeCell ref="A133:A134"/>
    <mergeCell ref="A115:B115"/>
    <mergeCell ref="A118:A120"/>
    <mergeCell ref="C118:C120"/>
    <mergeCell ref="D118:D120"/>
    <mergeCell ref="E118:E120"/>
    <mergeCell ref="A113:A114"/>
    <mergeCell ref="C113:C114"/>
    <mergeCell ref="A135:B135"/>
    <mergeCell ref="E133:E134"/>
    <mergeCell ref="E106:E107"/>
    <mergeCell ref="E138:E139"/>
    <mergeCell ref="A144:A146"/>
    <mergeCell ref="C144:C146"/>
    <mergeCell ref="D144:D146"/>
    <mergeCell ref="E144:E146"/>
    <mergeCell ref="A153:A154"/>
    <mergeCell ref="C153:C154"/>
    <mergeCell ref="D153:D154"/>
    <mergeCell ref="E153:E154"/>
    <mergeCell ref="A140:B140"/>
    <mergeCell ref="A141:B141"/>
    <mergeCell ref="A143:B143"/>
    <mergeCell ref="A149:A150"/>
    <mergeCell ref="A151:B151"/>
    <mergeCell ref="A138:A139"/>
    <mergeCell ref="C138:C139"/>
    <mergeCell ref="D138:D139"/>
    <mergeCell ref="A147:B147"/>
    <mergeCell ref="A148:B148"/>
    <mergeCell ref="C133:C134"/>
    <mergeCell ref="D133:D134"/>
    <mergeCell ref="C110:C111"/>
    <mergeCell ref="D110:D111"/>
    <mergeCell ref="C34:C35"/>
    <mergeCell ref="D34:D35"/>
    <mergeCell ref="E34:E35"/>
    <mergeCell ref="A39:A40"/>
    <mergeCell ref="C39:C40"/>
    <mergeCell ref="D39:D40"/>
    <mergeCell ref="E39:E40"/>
    <mergeCell ref="A43:A44"/>
    <mergeCell ref="C43:C44"/>
    <mergeCell ref="D43:D44"/>
    <mergeCell ref="E43:E44"/>
    <mergeCell ref="A37:B37"/>
    <mergeCell ref="C47:C48"/>
    <mergeCell ref="D47:D48"/>
    <mergeCell ref="E47:E48"/>
    <mergeCell ref="A54:A55"/>
    <mergeCell ref="C54:C55"/>
    <mergeCell ref="D54:D55"/>
    <mergeCell ref="E54:E55"/>
    <mergeCell ref="C160:C161"/>
    <mergeCell ref="D160:D161"/>
    <mergeCell ref="E68:E69"/>
    <mergeCell ref="A59:B59"/>
    <mergeCell ref="A60:B60"/>
    <mergeCell ref="A63:B63"/>
    <mergeCell ref="E86:E87"/>
    <mergeCell ref="A91:A92"/>
    <mergeCell ref="C91:C92"/>
    <mergeCell ref="D91:D92"/>
    <mergeCell ref="E91:E92"/>
    <mergeCell ref="A152:B152"/>
    <mergeCell ref="D106:D107"/>
    <mergeCell ref="A101:B101"/>
    <mergeCell ref="A103:B103"/>
    <mergeCell ref="A105:B105"/>
    <mergeCell ref="A78:B78"/>
    <mergeCell ref="E160:E161"/>
    <mergeCell ref="C167:C168"/>
    <mergeCell ref="D167:D168"/>
    <mergeCell ref="E167:E168"/>
    <mergeCell ref="A167:A168"/>
    <mergeCell ref="A192:A193"/>
    <mergeCell ref="C192:C193"/>
    <mergeCell ref="D192:D193"/>
    <mergeCell ref="E192:E193"/>
    <mergeCell ref="C186:C187"/>
    <mergeCell ref="D186:D187"/>
    <mergeCell ref="E186:E187"/>
    <mergeCell ref="A188:B188"/>
    <mergeCell ref="A190:B190"/>
    <mergeCell ref="A191:B191"/>
    <mergeCell ref="C171:C172"/>
    <mergeCell ref="D171:D172"/>
    <mergeCell ref="E171:E172"/>
    <mergeCell ref="A165:B165"/>
    <mergeCell ref="A169:B169"/>
    <mergeCell ref="A162:B162"/>
    <mergeCell ref="D149:D150"/>
    <mergeCell ref="E149:E150"/>
    <mergeCell ref="A109:B109"/>
    <mergeCell ref="A108:B108"/>
    <mergeCell ref="C237:C238"/>
    <mergeCell ref="D237:D238"/>
    <mergeCell ref="E237:E238"/>
    <mergeCell ref="C197:C199"/>
    <mergeCell ref="D197:D199"/>
    <mergeCell ref="E197:E199"/>
    <mergeCell ref="A197:A199"/>
    <mergeCell ref="C202:C203"/>
    <mergeCell ref="D202:D203"/>
    <mergeCell ref="E202:E203"/>
    <mergeCell ref="A202:A203"/>
    <mergeCell ref="A227:A228"/>
    <mergeCell ref="C227:C228"/>
    <mergeCell ref="D227:D228"/>
    <mergeCell ref="E227:E228"/>
    <mergeCell ref="A226:B226"/>
    <mergeCell ref="A229:B229"/>
    <mergeCell ref="A223:B223"/>
    <mergeCell ref="A233:A234"/>
    <mergeCell ref="C233:C234"/>
    <mergeCell ref="A239:B239"/>
    <mergeCell ref="A235:B235"/>
    <mergeCell ref="A215:B215"/>
    <mergeCell ref="E110:E111"/>
    <mergeCell ref="A112:B112"/>
    <mergeCell ref="A125:A126"/>
    <mergeCell ref="C125:C126"/>
    <mergeCell ref="D125:D126"/>
    <mergeCell ref="E125:E126"/>
    <mergeCell ref="A127:B127"/>
    <mergeCell ref="A181:B181"/>
    <mergeCell ref="A176:A177"/>
    <mergeCell ref="C176:C177"/>
    <mergeCell ref="D176:D177"/>
    <mergeCell ref="E176:E177"/>
    <mergeCell ref="A178:B178"/>
    <mergeCell ref="A179:A180"/>
    <mergeCell ref="C179:C180"/>
    <mergeCell ref="D179:D180"/>
    <mergeCell ref="E179:E180"/>
    <mergeCell ref="C163:C164"/>
    <mergeCell ref="D163:D164"/>
    <mergeCell ref="E163:E164"/>
    <mergeCell ref="C149:C150"/>
  </mergeCells>
  <pageMargins left="0.98425196850393704" right="0.98425196850393704" top="0.27559055118110237" bottom="0.47244094488188981" header="0.31496062992125984" footer="0.31496062992125984"/>
  <pageSetup paperSize="9" scale="84" firstPageNumber="1021" fitToWidth="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Киосова Елена Сергеевна</dc:creator>
  <cp:lastModifiedBy>Муллабаева Елена Анатольевна</cp:lastModifiedBy>
  <cp:lastPrinted>2025-11-07T10:27:45Z</cp:lastPrinted>
  <dcterms:created xsi:type="dcterms:W3CDTF">2017-10-31T11:43:54Z</dcterms:created>
  <dcterms:modified xsi:type="dcterms:W3CDTF">2025-11-10T05:24:25Z</dcterms:modified>
</cp:coreProperties>
</file>